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15" windowHeight="12540" tabRatio="753"/>
  </bookViews>
  <sheets>
    <sheet name="PRESUP PLANTA LICITACION" sheetId="60" r:id="rId1"/>
  </sheets>
  <externalReferences>
    <externalReference r:id="rId2"/>
  </externalReferences>
  <definedNames>
    <definedName name="Año">[1]Datos!$H$52:$H$102</definedName>
    <definedName name="_xlnm.Print_Area" localSheetId="0">'PRESUP PLANTA LICITACION'!$A$1:$F$156</definedName>
    <definedName name="_xlnm.Print_Area">#REF!</definedName>
    <definedName name="Costo_directo">[1]Datos!$D$35</definedName>
    <definedName name="decimal">[1]Datos!$L$43</definedName>
    <definedName name="GEN" localSheetId="0">#REF!</definedName>
    <definedName name="GEN">#REF!</definedName>
    <definedName name="Hasta_Utilidad">'[1]h)Cargos_Adicionales'!$D$25</definedName>
    <definedName name="Importe_Campo">'[1]b)Indirectos Desglosados'!$G$74</definedName>
    <definedName name="Importe_CargoAdicional">'[1]h)Cargos_Adicionales'!$D$44</definedName>
    <definedName name="Importe_Central">'[1]b)Indirectos Desglosados'!$G$74</definedName>
    <definedName name="Importe_Financiamiento">'[1]f)Financiamiento'!$I$85</definedName>
    <definedName name="Importe_Indirecto">'[1]b)Indirectos Desglosados'!$F$76</definedName>
    <definedName name="Importe_TotalObra">[1]Datos!$D$37</definedName>
    <definedName name="Importe_Utilidad" localSheetId="0">#REF!</definedName>
    <definedName name="Importe_Utilidad">#REF!</definedName>
    <definedName name="pintura" localSheetId="0">#REF!</definedName>
    <definedName name="pintura">#REF!</definedName>
    <definedName name="Porcentaje_Campo">'[1]b)Indirectos Desglosados'!$H$74</definedName>
    <definedName name="Porcentaje_CargoAdicional">'[1]h)Cargos_Adicionales'!$E$44</definedName>
    <definedName name="Porcentaje_Central">'[1]b)Indirectos Desglosados'!$F$74</definedName>
    <definedName name="Porcentaje_Financiamiento">'[1]f)Financiamiento'!$K$85</definedName>
    <definedName name="Porcentaje_Indirecto">'[1]b)Indirectos Desglosados'!$H$76</definedName>
    <definedName name="Porcentaje_Utilidad" localSheetId="0">#REF!</definedName>
    <definedName name="Porcentaje_Utilidad">#REF!</definedName>
    <definedName name="PVIOL" localSheetId="0">#REF!</definedName>
    <definedName name="PVIOL">#REF!</definedName>
    <definedName name="Suma_Financiamiento">'[1]f)Financiamiento'!$K$83</definedName>
    <definedName name="_xlnm.Print_Titles" localSheetId="0">'PRESUP PLANTA LICITACION'!$45:$51</definedName>
    <definedName name="_xlnm.Print_Titles">#REF!</definedName>
    <definedName name="Z_BD8249A4_EFCB_428A_8F4B_69959CFDCED9_.wvu.Rows" localSheetId="0" hidden="1">'PRESUP PLANTA LICITACION'!#REF!</definedName>
  </definedNames>
  <calcPr calcId="144525"/>
</workbook>
</file>

<file path=xl/calcChain.xml><?xml version="1.0" encoding="utf-8"?>
<calcChain xmlns="http://schemas.openxmlformats.org/spreadsheetml/2006/main">
  <c r="F94" i="60" l="1"/>
  <c r="F62" i="60"/>
  <c r="F142" i="60"/>
  <c r="F143" i="60"/>
  <c r="F144" i="60"/>
  <c r="F145" i="60"/>
  <c r="F146" i="60"/>
  <c r="F147" i="60"/>
  <c r="F141" i="60"/>
  <c r="F125" i="60"/>
  <c r="F126" i="60"/>
  <c r="F127" i="60"/>
  <c r="F128" i="60"/>
  <c r="F129" i="60"/>
  <c r="F130" i="60"/>
  <c r="F131" i="60"/>
  <c r="F132" i="60"/>
  <c r="F133" i="60"/>
  <c r="F124" i="60"/>
  <c r="F114" i="60"/>
  <c r="F115" i="60"/>
  <c r="F116" i="60"/>
  <c r="F117" i="60"/>
  <c r="F118" i="60"/>
  <c r="F119" i="60"/>
  <c r="F113" i="60"/>
  <c r="F106" i="60"/>
  <c r="F107" i="60"/>
  <c r="F108" i="60"/>
  <c r="F110" i="60"/>
  <c r="F99" i="60"/>
  <c r="F98" i="60"/>
  <c r="F88" i="60"/>
  <c r="F89" i="60"/>
  <c r="F90" i="60"/>
  <c r="F91" i="60"/>
  <c r="F93" i="60"/>
  <c r="F87" i="60"/>
  <c r="F74" i="60"/>
  <c r="F75" i="60"/>
  <c r="F76" i="60"/>
  <c r="F77" i="60"/>
  <c r="F78" i="60"/>
  <c r="F79" i="60"/>
  <c r="F82" i="60"/>
  <c r="F83" i="60"/>
  <c r="F84" i="60"/>
  <c r="F73" i="60"/>
  <c r="F56" i="60"/>
  <c r="F57" i="60"/>
  <c r="F58" i="60"/>
  <c r="F59" i="60"/>
  <c r="F60" i="60"/>
  <c r="F61" i="60"/>
  <c r="F63" i="60"/>
  <c r="F64" i="60"/>
  <c r="F65" i="60"/>
  <c r="F66" i="60"/>
  <c r="F67" i="60"/>
  <c r="F68" i="60"/>
  <c r="F69" i="60"/>
  <c r="F70" i="60"/>
  <c r="F55" i="60"/>
  <c r="F148" i="60"/>
  <c r="E137" i="60"/>
  <c r="F137" i="60" s="1"/>
  <c r="E136" i="60"/>
  <c r="F136" i="60" s="1"/>
  <c r="F109" i="60"/>
  <c r="F105" i="60"/>
  <c r="F104" i="60"/>
  <c r="F103" i="60"/>
  <c r="F102" i="60"/>
  <c r="F95" i="60"/>
  <c r="E92" i="60"/>
  <c r="F92" i="60" s="1"/>
  <c r="F81" i="60"/>
  <c r="F80" i="60"/>
  <c r="F149" i="60" l="1"/>
  <c r="F27" i="60" s="1"/>
  <c r="F138" i="60"/>
  <c r="F26" i="60" s="1"/>
  <c r="F120" i="60"/>
  <c r="F23" i="60" s="1"/>
  <c r="F100" i="60"/>
  <c r="F21" i="60" s="1"/>
  <c r="F134" i="60"/>
  <c r="F25" i="60" s="1"/>
  <c r="F85" i="60"/>
  <c r="F19" i="60" s="1"/>
  <c r="F96" i="60"/>
  <c r="F20" i="60" s="1"/>
  <c r="F111" i="60"/>
  <c r="F22" i="60" s="1"/>
  <c r="F71" i="60"/>
  <c r="F18" i="60" s="1"/>
  <c r="F29" i="60" l="1"/>
  <c r="F31" i="60" s="1"/>
  <c r="F33" i="60" s="1"/>
  <c r="F150" i="60"/>
  <c r="F121" i="60"/>
  <c r="F151" i="60" s="1"/>
  <c r="F152" i="60" l="1"/>
  <c r="F153" i="60" s="1"/>
</calcChain>
</file>

<file path=xl/sharedStrings.xml><?xml version="1.0" encoding="utf-8"?>
<sst xmlns="http://schemas.openxmlformats.org/spreadsheetml/2006/main" count="291" uniqueCount="214">
  <si>
    <t>CLAVE</t>
  </si>
  <si>
    <t>UNIDAD</t>
  </si>
  <si>
    <t>TOTAL</t>
  </si>
  <si>
    <t>PZA</t>
  </si>
  <si>
    <t>CANTIDAD</t>
  </si>
  <si>
    <t>M2</t>
  </si>
  <si>
    <t>M3</t>
  </si>
  <si>
    <t>KG</t>
  </si>
  <si>
    <t>ML</t>
  </si>
  <si>
    <t>SAL</t>
  </si>
  <si>
    <t xml:space="preserve">SUMINISTRO Y COLOCACION DE APAGADOR SENCILLO, INCLUYE; RANURAS, CHALUPA  GALVANIZADA, TUBO CONDUIT PVC USO PESADO DE 13 MM. CABLE THW-LS CAL. 12 (2 HILOS) AWG MCA. CONDUMEX, MONTERREY Y/O SIMILAR Y CABLE DESNUDO CAL. 12 (1 HILO), INTERRUPTOR SENCILLO MARCA QUINZIÑO, LINEA EVOLUCIÓN, COLOR MARFIL, PLACA DE RESINA COLOR MARFIL DE LA LINEA EVOLUCIÓN, PRUEBAS, Y TODO LO NECESARIO PARA SU BUEN FUNCIONAMIENTO. (VER PLANO ELECTRICO) </t>
  </si>
  <si>
    <t>UNIVERSIDAD DE LA SIERRA SUR</t>
  </si>
  <si>
    <t>CATALOGO DE CONCEPTOS</t>
  </si>
  <si>
    <t>DESCRIPCION DE CONCEPTO</t>
  </si>
  <si>
    <t>P. U.</t>
  </si>
  <si>
    <t>IMPORTE</t>
  </si>
  <si>
    <t>CAP01</t>
  </si>
  <si>
    <t>CAPITULO 01. CIMENTACION</t>
  </si>
  <si>
    <t>CIMBRA PARA CIMENTACION CON MADERA DE PINO DE 3A. ACABADO COMUN, INCLUYE: CIMBRADO Y DESCIMBRADO.</t>
  </si>
  <si>
    <t>MURETE DE ENRASE DE 20 CMS. DE ESPESOR, EN CIMENTACION CON TABIQUE DE CONCRETO (TIPO PESADO) DE 12X20X40 CMS. O DE 14X20X40 ASENTADO CON MEZCLA DE CEM-ARENA 1:5.</t>
  </si>
  <si>
    <t xml:space="preserve">CADENA DE DESPLANTE DE 15X25 CMS (CD1) CON CONCRETO F'C=200 KG/CM2, ARMADO CON 4 VAR. DE 3/8", EST. DE 1/4" @ 20 CMS. INCLUYE: CRUCE DE VARILLAS, CIMBRA COMUN, COLADO Y VIBRADO, DESCIMBRADO, COLADO MONOLITICO PREFERENTEMENTE. </t>
  </si>
  <si>
    <t>CONCRETO HECHO EN OBRA, F`C=250 KG/CM2. EN CIMENTACION, T.M.A. 3/4", INCLUYE; COLADO, VIBRADO Y EN LOSAS CURADO DURANTE 7 DIAS COMO MINIMO, PRUEBAS DE RESISTENCIA, Y TODO LO NECESARIO PARA SU CORRECTA EJECUCION.</t>
  </si>
  <si>
    <t>CAP02</t>
  </si>
  <si>
    <t>CAPITULO 02. ESTRUCTURAS</t>
  </si>
  <si>
    <t>CAP03</t>
  </si>
  <si>
    <t>CAPITULO 03. ALBAÑILERIA Y ACABADOS</t>
  </si>
  <si>
    <t>TOTAL CAPITULO 03. ALBAÑILERIA Y ACABADOS</t>
  </si>
  <si>
    <t>CAP05</t>
  </si>
  <si>
    <t>SAL.</t>
  </si>
  <si>
    <t>SUMINISTRO Y COLOCACION DE TUBO CONDUIT TIPO PESADO DE 51 MM., INCLUYE; CURVAS, EXCAVACION, CAMA DE ARENA, RELLENO Y COMPACTACION, RANURAS, RESANES, MATERIAL Y MANO DE OBRA.</t>
  </si>
  <si>
    <t>REGISTRO TIPO BANCA DE 60X60X80 CM. (MEDIDAS INTERIORES ) CON TABIQUE BLANCO TIPO PESADO  10X14X28CM DE 14 CM DE ESPESOR  APLANADO INTERIOR Y EXTERIOR FINO, CON TAPA DE 1.00 X 1.00 MT. DE CONCRETO F C=150  KG/CM2, ARMADO CON VARILLLAS DEL #3 A CADA 20 CMS. CAMA DE GRAVA.</t>
  </si>
  <si>
    <t>IVA 16%</t>
  </si>
  <si>
    <t>MURETE DE ENRASE DE 14 CMS. DE ESPESOR, EN CIMENTACIÓN CON TABIQUE DE CONCRETO (TIPO PESADO) DE 10X14X28 CMS. ASENTADO CON MORTERO CEM-ARENA 1:5.</t>
  </si>
  <si>
    <t>PLANTILLA DE CONCRETO HECHO EN OBRA F C=100KG/CM2 DE 8 CM DE ESPESOR, INCLUYE; VACIADO, HERRAMIENTA, MATERIAL Y MANO DE OBRA.</t>
  </si>
  <si>
    <t>EXCAVACIÓN MANUAL EN CEPAS EN TERRENO TIPO "B", PROFUNDIDAD INDICADA EN OBRA, INCLUYE: AFINE DE TALUD, TRASPALEO, RETIRO DE MATERIAL NO UTIL A 1 KM DE DISTANCIA</t>
  </si>
  <si>
    <t>CAPITULO 06.- OBRA EXTERIOR</t>
  </si>
  <si>
    <t>SALIDA DE ALUMBRADO, CON CAJA DE REGISTRO GALVANIZADO 19 MM; INCL. TUBO CONDUIT PVC USO PESADO 19 MM. POR LOSA, CABLE THW-LS CAL. 12 (2-4 HILOS) MCA. CONDUMEX, MONTERREY Y/O SIMILAR Y CABLE DESNUDO CAL. 12 (1 HILO).</t>
  </si>
  <si>
    <t>SALIDA DE ALUMBRADO, CON CAJA DE REGISTRO GALVANIZADO 19 MM; INCL. TUBO CONDUIT PVC USO PESADO 19 MM. POR LOSA, CABLE THW-LS CAL. 12 (2-4 HILOS) MCA. CONDUMEX, MONTERREY Y/O SIMILAR Y CABLE DESNUDO CAL. 14 (1 HILO).</t>
  </si>
  <si>
    <t>SALIDA DE CONTACTO, POR LOSA Y MURO CON CAJA DE REGISTRO GALVANIZADA DE 19 MM., TUBO CONDUIT PVC USO PESADO DE 19, MM. VER PLANO ELECTRICO; CABLE THW-LS CAL.12 (2-4 HILOS) AWG MCA. CONDUMEX, MONTERREY Y/O SIMILAR Y CABLE DESNUDO CAL.14 (1 HILO), INCL. SUM. Y COL. DE TOMACORRIENTE POLARIZADO ATERRIZABLE DUPLEX, LINEA. EVOLUCION, MCA. QUINZIÑO, PLACA DE RESINA COLOR MARFIL  DE LA LINEA EVOLUCION, TUBERIAS, CONECCIONES, RANURAS, Y EXCAVACIONES, Y TODO LO NECESARIO PARA SU BUEN FUNCIONAMIENTO.</t>
  </si>
  <si>
    <t>SUMINISTRO, COLOCACION DE INTERRUPTOR TERMOMAGNETICO DE 1 POLO TIPO QO DE 1X15 AMP. INCL. MATERIALES, MANO DE OBRA, CONEXIONES Y PRUEBAS.</t>
  </si>
  <si>
    <t>LOTE</t>
  </si>
  <si>
    <t>SUMINISTRO Y COLOCACION DE CABALLETE, FABRICADO A BASE DE ACERO GALVANIZADO CAL. 26 (CLASICO) INCLUYE: ELEVACIONES HASTA 4 MT. DE ALTURA,  CORTES, FLETES, GASTOS DE TALLER, PIJA HEXAGONAL, MATERIALES, HERRAMIENTA, EQUIPO, MATERIALES DE CONSUMOS Y MANO DE OBRA. (VER DETALLES EN PLANO)</t>
  </si>
  <si>
    <t>CAPÍTULO 01. CIMENTACIÓN</t>
  </si>
  <si>
    <t>LIMPIA, TRAZO Y NIVELACIÓN DEL TERRENO EN ÁREA DE EDIFICIOS.</t>
  </si>
  <si>
    <t>EXCAVACIÓN EN CEPAS POR MEDIOS MECÁNICOS EN TERRENO TIPO "B", PROFUNDIDAD INDICADA EN OBRA, INCLUYE: AFINE DE TALUD, TRASPALEO, CARGA Y ACARREO DEL MATERIAL PRODUCTO DE LA EXCAVACIÓN DENTRO DE LA OBRA POR LOS MEDIOS NECESARIOS.</t>
  </si>
  <si>
    <t>ACERO DE REFUERZO EN CIMENTACIÓN CON ALAMBRÓN DEL # 2 F'Y=2530 KG/CM2, INCLUYE: SUMINISTRO, HABILITADO, ARMADO, COLOCACIÓN, TRASLAPES, SILLETAS, GANCHOS Y DESPERDICIOS.</t>
  </si>
  <si>
    <t>ACERO DE REFUERZO EN CIMENTACION DEL #3 F'Y=4200 KG/CM2, INCLUYE: INCLUYE: SUMINISTRO, HABILITADO, ARMADO, COLOCACION, TRASLAPES, SILLETAS, GANCHOS Y DESPERDICIOS.</t>
  </si>
  <si>
    <t>ACERO PARA REFUERZO EN CIMENTACION CON VARILLA #4 F'Y=4200 KG/CM2, INCLUYE: SUMINISTRO, HABILITADO, ARMADO, COLOCACION, TRASLAPES, SILLETAS, GANCHOS Y DESPERDICIOS.</t>
  </si>
  <si>
    <t>ACERO PARA REFUERZO EN CIMENTACION CON VARILLA #5 F'Y=4200KG/CM2 INCLUYE: SUMINISTRO, HABILITADO, ARMADO, COLOCACION, TRASLAPES, SILLETAS, GANCHOS Y DESPERDICIOS.</t>
  </si>
  <si>
    <t>ACERO DE REFUERZO EN ESTRUCTURA, DEL #3 F'Y=4200 KG/CM2, INCLUYE: INCLUYE: SUMINISTRO, HABILITADO, ARMADO, COLOCACION, TRASLAPES, SILLETAS, GANCHOS Y DESPERDICIOS.</t>
  </si>
  <si>
    <t>ACERO PARA REFUERZO EN ESTRUCTURA, CON VARILLA #4 F'Y=4200 KG/CM2, INCLUYE: SUMINISTRO, HABILITADO, ARMADO, COLOCACION, TRASLAPES, SILLETAS, GANCHOS Y DESPERDICIOS.</t>
  </si>
  <si>
    <t>ACERO PARA REFUERZO EN ESTRUCTURA, CON VARILLA #5 F'Y=4200KG/CM2 INCLUYE: SUMINISTRO, HABILITADO, ARMADO, COLOCACION, TRASLAPES, SILLETAS, GANCHOS Y DESPERDICIOS.</t>
  </si>
  <si>
    <t>SUMINISTRO Y COLOCACION DE POLIN DE ACERO (MONTEN CAL. 16 DE 4" X 2"), INCLUYE: ELEVACIONES HASTA 4 MT. DE ALTURA,  CORTES, FLETES, GASTOS DE TALLER, SOLDADURA, RESANES, PASTA, ANTICORROSIVO, THINER, PRIMER Y PINTURA ANTICORROSIVA, COLOR A ESCOGER EN OBRA, MATERIALES, HERRAMIENTA, EQUIPO, MATERIALES DE CONSUMOS Y MANO DE OBRA. (VER DETALLES EN PLANO)</t>
  </si>
  <si>
    <t>SUMINISTRO Y COLOCACION MOLDURA PARA MARQUESINA,  FABRICADO  A BASE DE ACERO GALVANIZADO CAL. 26  INCLUYE: ELEVACIONES HASTA 4 MT. DE ALTURA,  CORTES, FLETES, GASTOS DE TALLER, PIJA HEXAGONAL, MATERIALES, HERRAMIENTA, EQUIPO, MATERIALES DE CONSUMOS Y MANO DE OBRA. (VER DETALLES EN PLANO)</t>
  </si>
  <si>
    <t>SUMINISTRO Y COLOCACION DE  CONTRA FLANDEO ( C F )  DE 0.97 M. DE LARGO CON CON AGULO DE 3/4" X 1/8", INCLUYE:  ELEVACIONES HASTA 4 MT. DE ALTURA,  CORTES, FLETES, GASTOS DE TALLER, SOLDADURA, RESANES, PASTA, ANTICORROSIVO, THINER, PRIMER Y PINTURA ANTICORROSIVA, COLOR A ESCOGER EN OBRA, MATERIALES, HERRAMIENTA, EQUIPO, MATERIALES DE CONSUMOS Y MANO DE OBRA. (VER DETALLES EN PLANO)</t>
  </si>
  <si>
    <t>CADENA DE CONCRETO INTERMEDIA F'C=200 KG/CM2, DE 15X20 CMS. EN MUROS CIEGOS, ARMADA CON 4 VAR. DE 3/8" Y ESTRIBOS DEL NO.2 @ 15 CMS., INCLUYE: CRUCE DE VARILLAS, CIMBRADO COMUN, COLADO, VIBRADO, DESCIMBRADO, ANDAMIOS Y ELEVACIONES HASTA UNA ALTURA DE 4.00 MT.</t>
  </si>
  <si>
    <t>MURO DE TABIQUE ROJO RECOCIDO DE 14 CMS. DE ESPESOR (TABIQUE 5X14X28 CMS.), ACABADO COMUN, ASENTADO CON CEMENTO-MORTERO-ARENA PROP. 1/2:1:4 1/2, INCLUYE: ANDAMIOS, ELEVACIONES HASTA UNA ALTURA DE 4.00 MTS, MATERIAL, HERRAMIENTA, MANO DE OBRA, Y RETIRO DE SOBRANTES FUERA DE LA OBRA.</t>
  </si>
  <si>
    <t>CADENA DE CERRAMIENTO CC1, CONCRETO F'C=250 KG/CM2 15X25 CMS., ARMADA CON 4 VAR. DE 1/2" Y ESTRIBOS DEL NO.2 @ 20 CMS. EN PLANTA BAJA Y ALTA, INCLUYE: CRUCE DE VARILLAS, CIMBRA COMUN, COLADO, VIBRADO, DESCIMBRADO, ANDAMIOS Y ELEVACIONES HASTA UNA ALTURA DE 4.00 MT.</t>
  </si>
  <si>
    <t>CEJA DE CONCRETO F'C= 150 KG/CM2 DE 28 X 10 CM. ARMADA CON 2 VAR. DEL #3, BASTON DE 1/4" @ 25 CM. (AHOGADOS EN CADENA DE DESPLANTE), ACABADO RAYADO, INCL. CIMBRA APARENTE, DESCIMBRADO, LIMPIEZA Y RETIRO DE SOBRANTES FUERA DE LA OBRA.</t>
  </si>
  <si>
    <t>SUMINISTRO Y RELLENO DE MATERIAL INERTE EN CEPAS CON BAILARINA Y AGUA, EN CAPAS DE 20 CM. DE ESP. AL 90% DE SU P.V.S. INCLUYE: TRASPALEO, ACARREOS DENTRO DE LA OBRA POR LOS MEDIOS NECESARIOS, HERRAMIENTA Y MANO DE OBRA.</t>
  </si>
  <si>
    <t>PISO  DE 12 CMS DE ESPESOR ACABADO RAYADO, REFORZADO CON MALLA ELECTROSOLDADA 6-6/10-10, F'C=200 KG/CM2., INCLUYE: MANO DE OBRA, EQUIPO Y HERRAMINETA, CIMBRADO Y DECIMBRADO</t>
  </si>
  <si>
    <r>
      <t>DEPENDENCIA:</t>
    </r>
    <r>
      <rPr>
        <b/>
        <sz val="8"/>
        <rFont val="Arial"/>
        <family val="2"/>
      </rPr>
      <t xml:space="preserve"> UNIVERSIDAD DE LA SIERRA SUR</t>
    </r>
  </si>
  <si>
    <r>
      <t xml:space="preserve">UBICACIÓN: </t>
    </r>
    <r>
      <rPr>
        <b/>
        <sz val="8"/>
        <rFont val="Arial"/>
        <family val="2"/>
      </rPr>
      <t>GUILLERMO ROJAS MIJANGOS S/N, ESQ. AV. UNIVERSIDAD, COL. CIUDAD UNIVERSITARIA, MIAHUATLÁN DE PORFIRÍO DÍAZ, OAX.</t>
    </r>
  </si>
  <si>
    <t>EXCAVACION A CIELO ABIERTO EN MATERIAL TIPO B, A UNA PROFUNDIDAD PROMEDIO DE 0.60 MT. ACARREO DEL MATERIAL EN CAMION VOLTEO A 1KM. FUERA DE LA OBRA, INCLUYE: TRASPALEOS, CARGA Y DESCARGA POR MEDIOS MECÁNICOS Y LO NECESARIO PARA SU CORRECTA EJECUCIÓN.</t>
  </si>
  <si>
    <t>PLANTILLA DE CONCRETO HECHO EN OBRA F´C=100 KG/CM2 DE 5 CM DE ESPESOR, INCLUYE; VACIADO, HERRAMIENTA, MATERIAL Y MANO DE OBRA.</t>
  </si>
  <si>
    <t>SUMINISTRO Y RELLENO DE MATERIAL INERTE CON BAILARINA Y AGUA, EN CAPAS DE 20 CM. DE ESPESOR, AL 90% DE SU P.V.S. INCLUYE: TRASPALEO, ACARREOS DENTRO DE LA OBRA POR MEDIOS MANUALES O MECANICOS, HERRAMIENTA, MANO DE OBRA, PRUEBAS DE LABORATORIO (3 EXTRACCIONES POR CAPA).</t>
  </si>
  <si>
    <t>CIMBRA EN TRABES, CON TRIPLAY DE PINO DE 18 MM., ACABADO APARENTE Y LISO, INCLUYE: CHAFLANES U OCHAVOS, GOTEROS Y FRENTES, CIMBRADO, DESCIMBRADO, REBABEO, RESANES, PASTA REDIMIX BLANCO, ANDAMIOS, Y ELEVACIONES HASTA 5.50 MTS., TRABAJO TERMINADO, LISTO PARA RECIBIR SELLADOR Y PINTURA VINILICA.</t>
  </si>
  <si>
    <t>CIMBRA EN COLUMNAS Y MUROS (MC1), CON TRIPLAY DE PINO DE 18 MM. ACABADO FINO, INCLUYE:  REBABEO, RESANES, HABILITADO, DESCIMBRADO, CHAFLANES U OCHAVOS, CEMENTO FLEXIBLE BASECOAT MARCA DUROCK, ELEVACIONES HASTA UNA ALTURA DE 5.50 MT.,  TRABAJO TERMINADO, LISTO PARA RECIBIR SELLADOR Y PINTURA VINILICA.</t>
  </si>
  <si>
    <t>CONCRETO HECHO EN OBRA F'C=250 KG/CM² EN ESTRUCTURA (COLUMNAS, MUROS, RAMPAS, LOSAS), T.M.A. 3/4", REVENIMIENTO 14+- 2 CMS., INCLUYE: COLADO, VIBRADO, CURADO, EXTRACCION DE PRUEBAS PARA LABORATORIO, ELEVACIONES HASTA UNA ALTURA DE 4.00 MT.</t>
  </si>
  <si>
    <t>PISO DE CONCRETO DE 10 CMS. DE ESPESOR, CON CONCRETO F'C= 150 KG/CM2, REFORZADO CON MALLA ELECTROSOLDADA 6X6-10X10, INCLUYE: NIVELACION Y COMPACTACION, CIMBRA LIMITE DE LOSA, DESCIMBRADO, COLADO Y CURADO, ACABADO RAYADO A BROCHA., EN JUNTA FRIAS ACABADO CON VOLTEADOR.</t>
  </si>
  <si>
    <t>APLANADO FINO EN MUROS DE TABIQUE Y CONCRETO, CON MEZCLA DE CEMENTO-CAL-ARENA, PROP. 1:1/4:4 A PLOMO Y REGLA, CON LLANA DE MADERA, INCLUYE: ANDAMIOS Y ELEVACIONES A UNA ALTURA DE 6.00 MT., REMATES, BOQUILLAS, RECORTE DE APLANADO PARA ZOCLO, HERRAMIENTA, MATERIALES Y MANO DE OBRA, LIMPIEZA Y RETIRO DE SOBRANTES FUERA DE LA OBRA. TERMINADO RAYADO CON ESPONJA.</t>
  </si>
  <si>
    <t>SUMINISTRO Y COLOCACION DE CEMENTO FLEXIBLE BASECOAT MARCA DUROCK A UNA ALTURA DE 5 MTS APLICADA EN MUROS Y COLUMNAS DE CONCRETO, EN INTERIOR Y EXTERIOR, INCLUYE: RETIRO DE RESALTES O EXCESOS DE CONCRETO, RESANES, LIMPIEZA CON AGUA, MATERIAL, ANDAMIOS, MANO DE OBRA, EQUIPO, HERRAMIENTA, LIJADO, Y LO NECESARIO PARA SU CORRECTA EJECUCION., ACABADO LISO, LISTO PARA RECIBIR PINTURA VINILICA.</t>
  </si>
  <si>
    <t>SUMINISTRO Y APLICACIÓN DE PINTURA VINILICA VINIMEX COMEX (LAVABLE) EN MUROS INTERIORES, EXTERIORES, COLUMNAS, TRABES, MUROS DE CONCRETO, PLAFOND O LOSA, ZOCLOS, A 3 CAPAS O LAS NECESARIAS, ACABADO SATINADO, INCLUYE: REBABEAR, RESANES, SELLADOR Y PLASTE NECESARIO, COLOR INDICADO EN OBRA, ANDAMIOS Y ELEVACIONES HASTA UNA ALTURA DE 4.00 MT., LIMPIEZA Y RETIRO DE SOBRANTES FUERA DE LA OBRA.</t>
  </si>
  <si>
    <t>SUMINISTRO Y COLOCACION DE VENTANA (V1), DE  3.90 MT. X 0.85 MT.,  SECCIONADAS EN CUATRO PARTES DE 0.975 MT X 0.85 C.U., ELABORADA CON MARCOS DE DE PTR DE 3 X 1 1/2" CAL. 14  Y CON REJILLAS TIPO LOUVER (TIRA DE LAMINA DE ACERO CAL.18), ALA FIJA SIN COSTILLA,  INCLUYE: CORTES, FLETES, GASTOS DE TALLER, SOLDADURA, RESANES, PASTA, ANTICORROSIVO, THINER, PRIMER Y PINTURA ANTICORROSIVA, COLOR A ESCOGER EN OBRA, MATERIALES, HERRAMIENTA, EQUIPO, MATERIALES DE CONSUMOS Y MANO DE OBRA. (VER DETALLES EN PLANO)</t>
  </si>
  <si>
    <t>SUMINISTRO Y COLOCACION DE CENTRO DE CARGA CAT. QOD4, MCA, SQUARE D, INCLUYE: RANURAS, COLOCACION Y AMACIZADO, REFORZAR EL APLANADO CON MALLA ORNAMENTAL, CONEXIONES Y PRUEBAS, MANO DE OBRA Y TODO LO NECESARIO PARA SU BUEN FUNCIONAMIENTO.</t>
  </si>
  <si>
    <t>RODAPIE 15X20 CMS., CONCRETO F'C=200 KG/CM2, ARMADO CON 4 VAR. DE 3/8", EST. DE 1/4" @ 20 CMS. CON DESARROLLO DE 1,20 MTS., INCLUYE: NARIZ DE 10X10 CMS., CRUCE DE VARILLAS, CIMBRA COMÚN, COLADO, VIBRADO Y DESCIMBRADO (VER DETALLE).</t>
  </si>
  <si>
    <t>SUMINISTRO Y COLOCACION DE TEJA TERNIUM GALVATEJA PLUS, FABRICADA  A BASE DE ACERO GALVANIZADO CAL. 26 (DISEÑO DE TEJA ESPAÑOLA) INCLUYE: ELEVACIONES HASTA 4 MT. DE ALTURA, CORTES, FLETES, GASTOS DE TALLER, PIJA HEXAGONAL, MATERIALES, HERRAMIENTA, EQUIPO, MATERIALES DE CONSUMOS Y MANO DE OBRA. (VER DETALLES EN PLANO)</t>
  </si>
  <si>
    <t>SUMINISTRO E INSTALACIÓN DE UN REGISTRO PREFABRICADO DE MEDIA TENSIÓN TIPO 3 PARA ARROYO SEGÚN MEDIDAS DE ESPECIFICACIONES INDICADAS EN LA NORMA CFERMTA3, INCLUYE EXCAVACIÓN, AFINE DE CEPA, RELLENO COMPACTADO, TAPA HIBRIDA Y MARCO 84A DE MATERIAL.</t>
  </si>
  <si>
    <t>PIEZA</t>
  </si>
  <si>
    <t>SUMINISTRO E INSTALACIÓN DE BASE PARA TRANSFORMADOR TRIFÁSICO EN ARROYO CON REGISTRO SEGÚN MEDIDAS Y ESPECIFICACIONES INDICADAS EN EL PLANO DE OBRA CIVIL. INCLUYE EXCAVACIÓN, AFINE DE CEPA, RELLENO COMPACTADO, MANO DE OBRA, EQUIPO Y HERRAMIENTAS.</t>
  </si>
  <si>
    <t>INSTALACIÓN E IDENTIFICACIÓN DE CABLE DE POTENCIA MONOPOLAR AL-XLP 3/0 A 500 XLP. INCLUYE MANO DE OBRA Y HERRAMIENTAS NECESARIAS PARA SU CORRECTA INSTALACIÓN.</t>
  </si>
  <si>
    <t xml:space="preserve">BANCO DE DUCTOS DE 4 VIAS MEDIANTE TUBO PVC TIPO PESADO DE 100 MM CON ENCOFRADO DE CONCRETO F’c= 100 KG/CM2, INCLUYE: EXCAVACION A MANO , MATERIALES, MANO DE OBRA, HERRAMIENTA Y TODO LO NECESARIO PARA SU BUEN FUNCIONAMIENTO. </t>
  </si>
  <si>
    <t xml:space="preserve">LOTE </t>
  </si>
  <si>
    <t>INSTALACIÓN E IDENTIFICACIÓN DE CABLE CAL. 1/0 AWG DESNUDO. INCLUYE MANO DE OBRA Y HERRAMIENTAS NECESARIAS PARA SU CORRECTA INSTALACIÓN.</t>
  </si>
  <si>
    <t>SUMINISTRO Y COLOCACIÓN TABLERO DE DISTRIBUCIÓN I-LINE CON INTERRUPTOR PRINCIPAL MODELO MA600M163MA MCA SQUARE D, INCLUYE: TABLERO DE DISTRIBUCION, TAQUETES EXPANSIVOS DE 1/4", MANO DE OBRA, HERRAMIENTA Y TODO LO NECESARIO PARA SU BUEN FUNCIONAMIENTO.</t>
  </si>
  <si>
    <t xml:space="preserve">CADENA DE DESPLANTE DE 15X15 CMS (CD2) CON CONCRETO F'C=200 KG/CM2, ARMADO CON 4 VAR. DE 3/8", EST. DE 1/4" @ 20 CMS. INCLUYE: CRUCE DE VARILLAS, CIMBRA COMUN, COLADO Y VIBRADO, DESCIMBRADO, COLADO MONOLITICO PREFERENTEMENTE. </t>
  </si>
  <si>
    <t>CASTILLOS DE CONCRETO F'C=200 KG/CM2, TIPO K0 DE 15X15 CM. ARMADO CON 4 VARS Ø 3/8" Y EST. Ø 1/4" @ 20 CMS., INCLUYE: CRUCES DE VARILLAS, CIMBRADO COMUN, COLADO, VIBRADO, DESCIMBRADO, ANDAMIOS Y ELEVACIONES HASTA UNA ALTURA DE 4.00 MT.</t>
  </si>
  <si>
    <t>CASTILLOS DE CONCRETO F'C=200 KG/CM2, TIPO K2 DE 15X25 CM. ARMADO CON 4 VARS Ø 1/2" Y EST. Ø 1/4" @ 6A10, A 20 CMS., INCLUYE: CRUCES DE VARILLAS, CIMBRADO COMUN, COLADO, VIBRADO, DESCIMBRADO, ANDAMIOS Y ELEVACIONES HASTA UNA ALTURA DE 4.00 MT.</t>
  </si>
  <si>
    <t>BANCO DE DUCTOS DE 4 VIAS EN ARROYO PARA MEDIA TENSION MEDIANTE TUBO PAD.  INCLUYE: TRAZO, EXCAVACION DE CEPA POR MEDIOS MECANICOS, SUMINISTRO Y TENDIDO DE 3 DUCTOS DE 3" RD17 Y UNO DE 2" RD17, RECUBIERTO MEDIANTE CONCRETO F'c = 150 KG/CM2,   RELLENO COMPACTADO CON MATERIAL PRODUCTO DE LA EXCAVACIÓN, MANO DE OBRA, Y HERRAMIENTA PARA SU CORRECTA TERMINACIÓN.</t>
  </si>
  <si>
    <t>SUMINISTRO, HECHURA E INSTALACION DE CONECTADOR TIPO CODO. INCLUYE ADAPTADOR DE TIERRA, BOQUILLA TIPO INSERTO, CABLE No. 10, MANO DE OBRA Y HERRAMIENTAS NECESARIAS PARA SU BUENA INSTALACIÒN.</t>
  </si>
  <si>
    <t>SUMINISTRO E INSTALACION DE APARTARRAYOS TIPO CODO DE FRENTE MUERTO Y/O INSERTO. INCLUYE: ADAPTADOR DE TIERRA, CABLE No. 10, MANO DE OBRA Y HERRAMIENTA NECESARIA PARA SU BUENA INSTALACIÒN.</t>
  </si>
  <si>
    <t>INSTALACIÒN DE VARILLA DE TIERRAS SOLDADAS CON SOLDADURA EXOTERMICA, INCLUYE VARILLA DE 3 MTS DE LARGO, MANO DE OBRA, CONECTADOR TIPO SOLDABLE Y HERRAMIENTAS NECESARIAS PARA SU CORRECTA INSTALACION.</t>
  </si>
  <si>
    <t>SUMINISTRO E INSTALACIÒN DE SOPORTERIA EN REGISTROS, INCLUYE MENSULAS, AISLADORES DE NEUPRENO, BARRAS GALVANIZADAS, MANO DE OBRA Y HERRAMIENTAS NECESARIAS PARA SU TERMINACIÒN.</t>
  </si>
  <si>
    <t xml:space="preserve">INTERCONEXION ELECTRICA DE CONDUCTORES DE FUERZA DE TRANSFORMADOR A INTERRUPTOR PRINCIPAL MEDIANTE CABLE THW-LS CAL. 250 MCM, 3 CONDUCTORES POR FASE (4), CON UNA LONGITUD MAXIMA DE 10 MTS POR HILO. INCLUYE: CABLE THW-LS CAL. 250 KCM, MANO DE OBRA, HERRAMIENTAS Y TODO LO NECESARIO PARA SU BUEN FUNCIONAMIENTO. </t>
  </si>
  <si>
    <t xml:space="preserve">INTERCONEXION ELECTRICA DE CONDUCTORES DE FUERZA DE GENERADOR A TABLERO DE TRANSFERENCIA MEDIANTE CABLE THW-LS CAL. 250 KCM, 3 CONDUCTORES POR FASE, CON UNA LONGITUD MAXIMA DE 10 MTS POR HILO. INCLUYE: CABLE THW-LS CAL. 250 MCM, DUCTO CUADRADO DE 4" X 4" MCA. SQUARE D, CONECTORES A COMPRESION, MANO DE OBRA, HERRAMIENTAS Y TODO LO NECESARIO PARA SU BUEN FUNCIONAMIENTO. </t>
  </si>
  <si>
    <t>SUMINISTRO Y COLOCACION DE GABINETE PARA INTERRUPTOR EN CAJA MOLDEADA MOD. M800FMX, MCA. SCHNEIDER ELECTRIC, CON INTERRUPTOR EN CAJA MOLDEADA MOD. MGL36800 MCA. SCHNEIDER ELECTRIC, INCLUYE: GABINETE, INTERRUPTOR, TAQUETES DE EXPANSION DE 1/4", MANO DE OBRA, HERRAMIENTA Y TODO LO NECESARIO PARA SU BUEN FUNCIONAMIENTO.</t>
  </si>
  <si>
    <t>SUMINISTRO Y COLOCACION DE SOPORTES EN TRINCHERA A CADA 40 CMS, INCLUYE: CORREDERAS, MENSULAS CS35, MANO DE OBRA, HERRAMIENTA Y TODO LO NECESARIO PARA SU BUEN FUNCIONAMIENTO.</t>
  </si>
  <si>
    <t>DUCTO CON TUBO PVC CONDUIT T/P DE 2 1/2" DIAMETRO., INCLUYE: TRAZO, EXCAVACION DE CEPA POR MEDIOS MECANICOS, ENCOFRADO CON CONCRETO F'c = 150 KG/CM2, RELLENO COMPACTADO CON MATERIAL PRODUCTO DE LA EXCAVACIÓN, MANO DE OBRA, Y HERRAMIENTA PARA SU CORRECTA TERMINACIÓN.</t>
  </si>
  <si>
    <t>SUMINISTRO Y COLOCACION PLACA METALICA PL1-PL2 DE 20X20X1/4", CON 4 ANCLAS DE VARILLA CORRUGADA DE 1/2", AHOGADA EN TRABE, PARA RECIBIR MONTEN, SOLDADURA E-70 DE 3/16" (VER DETALLE), INCLUYE: ELEVACIONES HASTA 4 MT. DE ALTURA, CORTES, FLETES, GASTOS DE TALLER, MATERIALES, HERRAMIENTA, EQUIPO, MATERIALES DE CONSUMOS Y MANO DE OBRA.</t>
  </si>
  <si>
    <t>SUMINISTRO Y COLOCACION DE 4 HILOS DE CABLE THWLS CAL. 3/0 MCA. CONDUMEX, MONTERREY Y/O SIMILAR, EN TUBERIA PVC CONDUIT T/PESADO DE 2 1/2", INCLUYE; CABLE, MANO DE OBRA, Y PRUEBAS.</t>
  </si>
  <si>
    <t>CAP06</t>
  </si>
  <si>
    <t>CAP07</t>
  </si>
  <si>
    <t>CAP08</t>
  </si>
  <si>
    <t>CAPITULO 08 RED SUBTERRANEA EN BAJA TENSION</t>
  </si>
  <si>
    <t>TOTAL CAP. 08 RED SUBTERRANEA EN BAJA TENSION</t>
  </si>
  <si>
    <t>CAP09</t>
  </si>
  <si>
    <t>CAPITULO 09 PLANTA</t>
  </si>
  <si>
    <t>TOTAL CAP. 09 PLANTA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</si>
  <si>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</si>
  <si>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</si>
  <si>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</si>
  <si>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</si>
  <si>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</si>
  <si>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</si>
  <si>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</si>
  <si>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</si>
  <si>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</si>
  <si>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</si>
  <si>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</si>
  <si>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</si>
  <si>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</si>
  <si>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</si>
  <si>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</si>
  <si>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</si>
  <si>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</si>
  <si>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</si>
  <si>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</si>
  <si>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</si>
  <si>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</si>
  <si>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</si>
  <si>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</si>
  <si>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</si>
  <si>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</si>
  <si>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</si>
  <si>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</si>
  <si>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</si>
  <si>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</si>
  <si>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</si>
  <si>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</si>
  <si>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</si>
  <si>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</si>
  <si>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</si>
  <si>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</si>
  <si>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</si>
  <si>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</si>
  <si>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4000</t>
  </si>
  <si>
    <t>4001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</si>
  <si>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</si>
  <si>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</si>
  <si>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</si>
  <si>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</si>
  <si>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</si>
  <si>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</si>
  <si>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</si>
  <si>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</si>
  <si>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</si>
  <si>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6000</t>
  </si>
  <si>
    <t>6001</t>
  </si>
  <si>
    <t>6002</t>
  </si>
  <si>
    <t>6003</t>
  </si>
  <si>
    <t>6004</t>
  </si>
  <si>
    <t>6005</t>
  </si>
  <si>
    <t>6006</t>
  </si>
  <si>
    <t>7000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</si>
  <si>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</si>
  <si>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</si>
  <si>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</si>
  <si>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</si>
  <si>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</si>
  <si>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</si>
  <si>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</si>
  <si>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</si>
  <si>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</si>
  <si>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8000</t>
  </si>
  <si>
    <t>8001</t>
  </si>
  <si>
    <t>9000</t>
  </si>
  <si>
    <t>9001</t>
  </si>
  <si>
    <t>9002</t>
  </si>
  <si>
    <t>9003</t>
  </si>
  <si>
    <t>9004</t>
  </si>
  <si>
    <t>9005</t>
  </si>
  <si>
    <t>9006</t>
  </si>
  <si>
    <t>9007</t>
  </si>
  <si>
    <r>
      <t>SUMINISTRO Y COLOCACION DE PUERTA DE ACCESO PRINCIPAL (P1), DOBLE  HOJAS ABATIBLES DE 2.62 MT. X 1.95 MT. C.U., ELABORADO CON MARCO Y CONTRA MARCO DE PTR DE 3 X 1 1/2" Y  CON REJILLAS TIPO LOUVER (TIRAS  DE LAMINA CAL. 18), ALA FIJA SIN COSTILLA</t>
    </r>
    <r>
      <rPr>
        <b/>
        <sz val="8"/>
        <rFont val="Century Gothic"/>
        <family val="2"/>
      </rPr>
      <t>,</t>
    </r>
    <r>
      <rPr>
        <sz val="8"/>
        <rFont val="Century Gothic"/>
        <family val="2"/>
      </rPr>
      <t xml:space="preserve">  INCLUYE: JALADERAS CON TUBO REDONDO DE 1 1/2" X 50 CM DE LARGO, VISAGRAS, CORTES, FLETES, GASTOS DE TALLER, SOLDADURA, RESANES, PASTA, ANTICORROSIVO, TINER, PRIMER Y PINTURA ANTICORROSIVA, COLOR A ESCOGER EN OBRA, MATERIALES, HERRAMIENTA, EQUIPO, MATERIALES DE CONSUMOS Y MANO DE OBRA. (VER DETALLES EN PLANO)</t>
    </r>
  </si>
  <si>
    <t>CAPITULO 07 RED SUBTERRANEA EN MEDIA TENSION</t>
  </si>
  <si>
    <t>TOTAL CAP. 07 RED SUBTERRANEA EN MEDIA TENSION</t>
  </si>
  <si>
    <r>
      <t xml:space="preserve">INTERCONEXIÓN ELÉCTRICA DE CONDUCTORES DE FUERZA DE INTERRUPTOR PRINCIPAL A TABLERO DE TRANSFERENCIA Y DE TABLERO DE TRANSFERENCIA A TABLEROS DE DISTRIBUCION (SISTEMA NORMAL Y DE EMERGENCIA) MEDIANTE CABLE THW-LS CAL 250 MCM, 3 CONDUCTORES POR FASE </t>
    </r>
    <r>
      <rPr>
        <b/>
        <sz val="8"/>
        <rFont val="Century Gothic"/>
        <family val="2"/>
      </rPr>
      <t>(4)</t>
    </r>
    <r>
      <rPr>
        <sz val="8"/>
        <rFont val="Century Gothic"/>
        <family val="2"/>
      </rPr>
      <t>, CON UNA LONGITUD MAXIMA DE 10 MTS POR HILO. INCLUYE: CABLE CAL 250 MCM , CONECTORES A COMPRESION, MANO DE OBRA, HERRAMIENTA Y TODO LO NECESARIO PARA SU BUEN FUNCIONAMIENTO.</t>
    </r>
  </si>
  <si>
    <t>CAPITULO 04. HERRERIA</t>
  </si>
  <si>
    <t>CAPITULO 05. INSTALACIONES ELECTRICA</t>
  </si>
  <si>
    <t>CAP04</t>
  </si>
  <si>
    <t>TOTAL CAPITULO 01. CIMENTACION</t>
  </si>
  <si>
    <t>TOTAL CAPITULO 02. ESTRUCTURA</t>
  </si>
  <si>
    <t>TOTAL CAPITULO 04. HERRERIA</t>
  </si>
  <si>
    <t>TOTAL CAPITULO 05. INSTALACION ELECTRICA</t>
  </si>
  <si>
    <t>TOTAL CAPITULO 06. OBRA EXTERIOR</t>
  </si>
  <si>
    <t>SUBESTACIÓN ELECTRICA CON PLANTA DE EMERGENCIA</t>
  </si>
  <si>
    <t>SUMINISTRO Y COLOCACIÓN DE LUMINARIA FLUORESCENTE TIPO GABINETE MCA. LJ - ILUMINACION MOD GSMA-232-E1-A12-L, INCL. BALASTRO ELECTRONICO DE 2 X 32 W Y 2 LAMPARAS T-8 DE 32 W, PRUEBAS, MATERIAL Y MANO DE OBRA.</t>
  </si>
  <si>
    <t>CUARTO DE MAQUINAS</t>
  </si>
  <si>
    <t>SUB TOTAL CUARTO DE MAQUINAS</t>
  </si>
  <si>
    <t>SUB TOTAL SUBESTACIÓN ELECTRICA CON PLANTA DE EMERGENCIA</t>
  </si>
  <si>
    <t>SUB TOTAL PROYECTO</t>
  </si>
  <si>
    <t>TOTAL PROYECTO</t>
  </si>
  <si>
    <t>OBRA:</t>
  </si>
  <si>
    <t>DESCRIPCIÓN:</t>
  </si>
  <si>
    <t>PARTIDAS</t>
  </si>
  <si>
    <t>CAPITULO 06. OBRA EXTERIOR</t>
  </si>
  <si>
    <t xml:space="preserve">S U B T O T A L </t>
  </si>
  <si>
    <t>16 %   I. V. A.</t>
  </si>
  <si>
    <t xml:space="preserve">T O T A L </t>
  </si>
  <si>
    <r>
      <t>OBRA:</t>
    </r>
    <r>
      <rPr>
        <b/>
        <sz val="8"/>
        <rFont val="Arial"/>
        <family val="2"/>
      </rPr>
      <t xml:space="preserve"> CONSTRUCCIÓN DE SUBESTACIÓN ELECTRICA CON PLANTA DE EMERGENCIA</t>
    </r>
  </si>
  <si>
    <t>CONSTRUCCIÓN DE SUBESTACIÓN ELECTRICA CON PLANTA DE EMERGENCIA</t>
  </si>
  <si>
    <t xml:space="preserve">     "CONSTRUCCIÓN DE SUBESTACIÓN ELÉCTRICA CON PLANTA DE EMERGENCIA", CONSISTE EN LA CONSTRUCCIÓN DE UN CUARTO DE MAQUINAS (52 M2), CON UN TRANSFORMADOR Y UNA PLANTA DE EMERGENCIA, LOS TRABAJOS CONTEMPLAN LAS FASES DE  PRELIMINARES, CIMENTACIÓN, ESTRUCTURA, ALBAÑILERÍA, ACABADOS, E INSTALACIONES, DESARROLLADOS DE LA SIGUIENTE MANERA., LA CIMENTACIÓN A BASE DE ZAPATAS CORRIDAS Y CONTRA TRABES DE CONCRETO ARMADO, ESTRUCTURA CONFORMADA POR MUROS, TRABES, CUBIERTA DE LAMINA GALVATEJA, MUROS DE TABIQUE ROJO RECOCIDO DE 14 CMS., APLANADO FINO Y ACABADO CON PINTURA VINÍLICA, PISO DE CONCRETO ACABADO RAYADO,  INSTALACIÓN ELÉCTRICA CON DUCTERIA DE 19 MM. Y CABLE THW CAL. 12, 10 Y 8,  LUMINARIAS FIJAS DE LUZ BLANCA, TRANSFORMADOR TIPO PEDESTAL DE 300 KVA, GABINETE P/INTERRUPTOR EN CAJA, TABLERO DE DISTRIBUCIÓN CON INTERRUPTOR PRINCIPAL, PLANTA DE EMERGENCIA DE 300 KW, TABLERO DE CONTROL ELECTRÓNICO Y UNIDAD DE TRANSFERENCIA AUTOMÁTICA, CONDUCTORES DE FUERZA, RED SUBTERRÁNEA EN MEDIA TENSIÓN CON DUCTO TIPO PAT DE 3" DE DIÁMETRO, CABLE DE POTENCIA XLP CAL. 3/0, REGISTRO PREFABRICADO DE MEDIA TENSIÓN TIPO 3 PARA ARROYO, CABLE DE COBRE DESNUDO CAL. 1/0, 19 HILOS KOBREX, TUBO PVC CONDUIT T/P DE 2 1/2", CABLE THWLS CAL. 3/0., UNA PUERTA Y VENTANA DE HERRERÍA METÁLICA TERMINADO CON PINTURA ANTICORROSIVA., AL FINALIZAR EL PROYECTO SE TENDRÁ UNA OBRA FINAL Y FUNCIONAL.”</t>
  </si>
  <si>
    <t>SUMINISTRO E INSTALACION DE TRANSFORMADOR TRIFASICO NORMA J, TIPO PEDESTAL DE 300 KVA 13200/220-127 VOLTS, MARCA PROLEC, INCLUYE SUMINISTRO DE BOQUILLAS TIPO INSERTO Y CONECTADORES A COMPRESION, TIPO ZAPATA PARA B.T., MANO DE OBRA Y HERRAMIENTAS NECESARIAS PARA SU BUENA INSTALACIÒN.</t>
  </si>
  <si>
    <t>SUMINISTRO E INSTALACIÓN DE PLANTA ELÉCTRICA DE OPERACIÓN AUTOMÁTICA, MARCA IGSA; CON CAPACIDAD DE GENERACIÓN DE 300 KW, 375 KVA. MODELO GS300, VOLTAJE DE OPERACIÓN 220/127 VCA, 60 HZ;3F 4H., MOTOR DIESEL DE 4 TIEMPOS ACOPLADO A UN GENERADOR C.A SINCRONO, MOTOR CUMMINS, MODELO QSL9-G5, GENERADOR STAMFORD, MOD. HCL434D., TABLERO DE CONTROL Y TRANSFERENCIA AUTOMÁTICA, MEDIANTE CONTROLADOR ELECTRÓNICO DEEP SEA 7320, DIGITAL CON DISPLAY DE CRISTAL LÍQUIDO, UNIDAD DE TRANSFERENCIA DE DOBLE TIRO MARCA ASCO EMERSON, TRIFÁSICA, INCLUYE: INTERRUPTOR A PIE DE GENERADOR, TUBO FLEXIBLE, ACUMULADOR, TANQUE DE COMBUSTIBLE, MANUAL DE OPERACIÓN, MATERIALES, MANO DE OBRA, EQUIPO, ELEVACIONES, HERRAMIENTA Y TODO LO NECESARIO PARA SU CORRECTA INSTALACIÓN Y BUEN FUNCIONAMIENTO.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</si>
</sst>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&quot;$&quot;#,##0.00"/>
    <numFmt numFmtId="168" formatCode="_-* #,##0.00000_-;\-* #,##0.00000_-;_-* &quot;-&quot;??_-;_-@_-"/>
    <numFmt numFmtId="169" formatCode="_(* #,##0.00_);_(* \(#,##0.00\);_(* &quot;-&quot;??_);_(@_)"/>
    <numFmt numFmtId="170" formatCode="#,##0_ ;\-#,##0\ "/>
    <numFmt numFmtId="171" formatCode="0_ ;\-0\ 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name val="Arial"/>
      <family val="2"/>
    </font>
    <font>
      <sz val="8"/>
      <name val="Arial"/>
      <family val="2"/>
    </font>
    <font>
      <b/>
      <u val="double"/>
      <sz val="17"/>
      <name val="Arial Black"/>
      <family val="2"/>
    </font>
    <font>
      <sz val="11"/>
      <color rgb="FFFF0000"/>
      <name val="Calibri"/>
      <family val="2"/>
      <scheme val="minor"/>
    </font>
    <font>
      <sz val="9"/>
      <name val="Century Gothic"/>
      <family val="2"/>
    </font>
    <font>
      <sz val="10"/>
      <name val="Century Gothic"/>
      <family val="2"/>
    </font>
    <font>
      <sz val="6"/>
      <name val="Century Gothic"/>
      <family val="2"/>
    </font>
    <font>
      <b/>
      <sz val="15"/>
      <name val="Century Gothic"/>
      <family val="2"/>
    </font>
    <font>
      <b/>
      <sz val="9"/>
      <name val="Century Gothic"/>
      <family val="2"/>
    </font>
    <font>
      <b/>
      <sz val="10.5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2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5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13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7" fillId="7" borderId="1" applyNumberFormat="0" applyAlignment="0" applyProtection="0"/>
    <xf numFmtId="166" fontId="6" fillId="0" borderId="0" applyFont="0" applyFill="0" applyBorder="0" applyAlignment="0" applyProtection="0"/>
    <xf numFmtId="0" fontId="18" fillId="3" borderId="0" applyNumberFormat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6" fillId="0" borderId="0" applyFont="0" applyFill="0" applyBorder="0" applyAlignment="0" applyProtection="0"/>
    <xf numFmtId="0" fontId="9" fillId="0" borderId="0"/>
    <xf numFmtId="165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9" fillId="33" borderId="0" applyNumberFormat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27" fillId="0" borderId="0"/>
    <xf numFmtId="0" fontId="31" fillId="0" borderId="0"/>
    <xf numFmtId="0" fontId="6" fillId="0" borderId="0"/>
    <xf numFmtId="0" fontId="29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34" borderId="4" applyNumberFormat="0" applyFont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6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27" fillId="0" borderId="0" applyFont="0" applyFill="0" applyBorder="0" applyAlignment="0" applyProtection="0"/>
    <xf numFmtId="12" fontId="6" fillId="0" borderId="0" applyFont="0" applyFill="0" applyProtection="0"/>
    <xf numFmtId="171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5" fillId="0" borderId="0"/>
    <xf numFmtId="13" fontId="6" fillId="0" borderId="0" applyFont="0" applyFill="0" applyProtection="0"/>
    <xf numFmtId="13" fontId="6" fillId="0" borderId="0" applyFont="0" applyFill="0" applyProtection="0"/>
    <xf numFmtId="165" fontId="10" fillId="0" borderId="0" applyFont="0" applyFill="0" applyBorder="0" applyAlignment="0" applyProtection="0"/>
    <xf numFmtId="0" fontId="4" fillId="0" borderId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4" fillId="0" borderId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34" fillId="34" borderId="4" applyNumberFormat="0" applyFont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9" fontId="6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105"/>
    <xf numFmtId="0" fontId="6" fillId="0" borderId="12" xfId="105" applyBorder="1"/>
    <xf numFmtId="165" fontId="35" fillId="0" borderId="0" xfId="109" applyFont="1" applyFill="1"/>
    <xf numFmtId="0" fontId="35" fillId="0" borderId="0" xfId="88" applyFont="1" applyFill="1" applyBorder="1"/>
    <xf numFmtId="0" fontId="35" fillId="0" borderId="0" xfId="110" applyFont="1" applyFill="1"/>
    <xf numFmtId="0" fontId="1" fillId="0" borderId="12" xfId="149" applyBorder="1"/>
    <xf numFmtId="165" fontId="40" fillId="0" borderId="12" xfId="149" applyNumberFormat="1" applyFont="1" applyBorder="1"/>
    <xf numFmtId="165" fontId="1" fillId="0" borderId="12" xfId="149" applyNumberFormat="1" applyBorder="1"/>
    <xf numFmtId="0" fontId="8" fillId="0" borderId="12" xfId="149" applyFont="1" applyBorder="1" applyAlignment="1">
      <alignment horizontal="left"/>
    </xf>
    <xf numFmtId="0" fontId="1" fillId="0" borderId="0" xfId="149"/>
    <xf numFmtId="0" fontId="6" fillId="0" borderId="15" xfId="105" applyBorder="1"/>
    <xf numFmtId="0" fontId="7" fillId="0" borderId="16" xfId="149" applyFont="1" applyBorder="1"/>
    <xf numFmtId="0" fontId="8" fillId="0" borderId="16" xfId="149" applyFont="1" applyBorder="1" applyAlignment="1">
      <alignment horizontal="left"/>
    </xf>
    <xf numFmtId="43" fontId="8" fillId="0" borderId="16" xfId="149" applyNumberFormat="1" applyFont="1" applyBorder="1" applyAlignment="1">
      <alignment horizontal="left"/>
    </xf>
    <xf numFmtId="43" fontId="1" fillId="0" borderId="16" xfId="149" applyNumberFormat="1" applyBorder="1"/>
    <xf numFmtId="165" fontId="35" fillId="0" borderId="0" xfId="68" applyFont="1" applyAlignment="1">
      <alignment vertical="center"/>
    </xf>
    <xf numFmtId="0" fontId="35" fillId="0" borderId="10" xfId="0" applyFont="1" applyFill="1" applyBorder="1" applyAlignment="1">
      <alignment horizontal="justify" vertical="top"/>
    </xf>
    <xf numFmtId="0" fontId="36" fillId="36" borderId="20" xfId="88" applyFont="1" applyFill="1" applyBorder="1" applyAlignment="1">
      <alignment horizontal="center" vertical="center"/>
    </xf>
    <xf numFmtId="0" fontId="36" fillId="36" borderId="21" xfId="88" applyFont="1" applyFill="1" applyBorder="1" applyAlignment="1">
      <alignment horizontal="center" vertical="center"/>
    </xf>
    <xf numFmtId="0" fontId="35" fillId="0" borderId="10" xfId="132" applyNumberFormat="1" applyFont="1" applyFill="1" applyBorder="1" applyAlignment="1" applyProtection="1">
      <alignment horizontal="center" vertical="top" wrapText="1"/>
      <protection locked="0"/>
    </xf>
    <xf numFmtId="165" fontId="35" fillId="0" borderId="10" xfId="54" applyFont="1" applyFill="1" applyBorder="1" applyAlignment="1" applyProtection="1">
      <alignment horizontal="center" vertical="top" wrapText="1"/>
      <protection locked="0"/>
    </xf>
    <xf numFmtId="165" fontId="35" fillId="0" borderId="10" xfId="54" applyFont="1" applyFill="1" applyBorder="1" applyAlignment="1" applyProtection="1">
      <alignment horizontal="center" vertical="top"/>
      <protection locked="0"/>
    </xf>
    <xf numFmtId="0" fontId="35" fillId="0" borderId="10" xfId="0" applyFont="1" applyFill="1" applyBorder="1" applyAlignment="1" applyProtection="1">
      <alignment horizontal="justify" vertical="top"/>
      <protection locked="0"/>
    </xf>
    <xf numFmtId="165" fontId="35" fillId="0" borderId="10" xfId="69" applyFont="1" applyFill="1" applyBorder="1" applyAlignment="1">
      <alignment horizontal="center" vertical="top"/>
    </xf>
    <xf numFmtId="0" fontId="36" fillId="0" borderId="10" xfId="132" applyNumberFormat="1" applyFont="1" applyFill="1" applyBorder="1" applyAlignment="1" applyProtection="1">
      <alignment vertical="top" wrapText="1"/>
      <protection locked="0"/>
    </xf>
    <xf numFmtId="165" fontId="36" fillId="0" borderId="10" xfId="54" applyFont="1" applyFill="1" applyBorder="1" applyAlignment="1" applyProtection="1">
      <alignment horizontal="right" vertical="top"/>
      <protection locked="0"/>
    </xf>
    <xf numFmtId="165" fontId="36" fillId="0" borderId="10" xfId="54" applyFont="1" applyFill="1" applyBorder="1" applyAlignment="1" applyProtection="1">
      <alignment vertical="top" wrapText="1"/>
      <protection locked="0"/>
    </xf>
    <xf numFmtId="165" fontId="36" fillId="0" borderId="10" xfId="54" applyFont="1" applyFill="1" applyBorder="1" applyAlignment="1" applyProtection="1">
      <alignment horizontal="center" vertical="top"/>
      <protection locked="0"/>
    </xf>
    <xf numFmtId="165" fontId="35" fillId="0" borderId="10" xfId="54" applyFont="1" applyFill="1" applyBorder="1" applyAlignment="1">
      <alignment vertical="top"/>
    </xf>
    <xf numFmtId="165" fontId="35" fillId="0" borderId="10" xfId="54" applyFont="1" applyFill="1" applyBorder="1" applyAlignment="1">
      <alignment horizontal="center" vertical="top"/>
    </xf>
    <xf numFmtId="165" fontId="35" fillId="0" borderId="10" xfId="133" applyFont="1" applyFill="1" applyBorder="1" applyAlignment="1">
      <alignment horizontal="center" vertical="top"/>
    </xf>
    <xf numFmtId="165" fontId="36" fillId="0" borderId="10" xfId="54" applyFont="1" applyFill="1" applyBorder="1" applyAlignment="1">
      <alignment horizontal="right" vertical="top"/>
    </xf>
    <xf numFmtId="165" fontId="36" fillId="0" borderId="10" xfId="54" applyFont="1" applyFill="1" applyBorder="1" applyAlignment="1">
      <alignment vertical="top" wrapText="1"/>
    </xf>
    <xf numFmtId="165" fontId="35" fillId="0" borderId="10" xfId="54" applyFont="1" applyFill="1" applyBorder="1" applyAlignment="1">
      <alignment horizontal="left" vertical="top"/>
    </xf>
    <xf numFmtId="0" fontId="35" fillId="0" borderId="10" xfId="88" applyNumberFormat="1" applyFont="1" applyFill="1" applyBorder="1" applyAlignment="1">
      <alignment horizontal="center" vertical="top"/>
    </xf>
    <xf numFmtId="0" fontId="35" fillId="0" borderId="10" xfId="90" applyFont="1" applyFill="1" applyBorder="1" applyAlignment="1">
      <alignment vertical="top" wrapText="1"/>
    </xf>
    <xf numFmtId="165" fontId="36" fillId="0" borderId="10" xfId="69" applyFont="1" applyFill="1" applyBorder="1" applyAlignment="1">
      <alignment horizontal="left" vertical="top"/>
    </xf>
    <xf numFmtId="0" fontId="35" fillId="0" borderId="10" xfId="88" applyFont="1" applyFill="1" applyBorder="1" applyAlignment="1">
      <alignment vertical="top"/>
    </xf>
    <xf numFmtId="165" fontId="35" fillId="0" borderId="10" xfId="69" applyFont="1" applyFill="1" applyBorder="1" applyAlignment="1">
      <alignment vertical="top"/>
    </xf>
    <xf numFmtId="165" fontId="36" fillId="0" borderId="10" xfId="109" applyFont="1" applyFill="1" applyBorder="1" applyAlignment="1" applyProtection="1">
      <alignment horizontal="center" vertical="top"/>
      <protection locked="0"/>
    </xf>
    <xf numFmtId="165" fontId="36" fillId="0" borderId="10" xfId="69" applyFont="1" applyFill="1" applyBorder="1" applyAlignment="1">
      <alignment horizontal="right" vertical="top"/>
    </xf>
    <xf numFmtId="165" fontId="36" fillId="0" borderId="10" xfId="69" applyFont="1" applyFill="1" applyBorder="1" applyAlignment="1">
      <alignment vertical="top" wrapText="1"/>
    </xf>
    <xf numFmtId="0" fontId="35" fillId="0" borderId="14" xfId="110" applyFont="1" applyFill="1" applyBorder="1"/>
    <xf numFmtId="165" fontId="35" fillId="0" borderId="14" xfId="109" applyFont="1" applyFill="1" applyBorder="1"/>
    <xf numFmtId="0" fontId="36" fillId="0" borderId="13" xfId="0" applyFont="1" applyFill="1" applyBorder="1" applyAlignment="1">
      <alignment horizontal="center" vertical="top"/>
    </xf>
    <xf numFmtId="49" fontId="35" fillId="0" borderId="10" xfId="0" applyNumberFormat="1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vertical="top" wrapText="1"/>
    </xf>
    <xf numFmtId="0" fontId="35" fillId="0" borderId="10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top"/>
    </xf>
    <xf numFmtId="0" fontId="36" fillId="0" borderId="10" xfId="0" applyFont="1" applyFill="1" applyBorder="1" applyAlignment="1">
      <alignment horizontal="justify" vertical="top"/>
    </xf>
    <xf numFmtId="0" fontId="35" fillId="0" borderId="10" xfId="0" applyFont="1" applyFill="1" applyBorder="1" applyAlignment="1">
      <alignment horizontal="justify" vertical="top" wrapText="1"/>
    </xf>
    <xf numFmtId="0" fontId="36" fillId="0" borderId="10" xfId="0" applyFont="1" applyFill="1" applyBorder="1" applyAlignment="1">
      <alignment vertical="top"/>
    </xf>
    <xf numFmtId="0" fontId="35" fillId="0" borderId="10" xfId="0" applyFont="1" applyFill="1" applyBorder="1" applyAlignment="1">
      <alignment horizontal="center" vertical="top"/>
    </xf>
    <xf numFmtId="0" fontId="36" fillId="0" borderId="10" xfId="0" applyFont="1" applyFill="1" applyBorder="1" applyAlignment="1">
      <alignment horizontal="justify" vertical="top" wrapText="1"/>
    </xf>
    <xf numFmtId="165" fontId="35" fillId="0" borderId="14" xfId="68" applyFont="1" applyFill="1" applyBorder="1" applyAlignment="1">
      <alignment vertical="center"/>
    </xf>
    <xf numFmtId="0" fontId="36" fillId="0" borderId="10" xfId="0" applyFont="1" applyFill="1" applyBorder="1" applyAlignment="1">
      <alignment horizontal="right" vertical="top"/>
    </xf>
    <xf numFmtId="0" fontId="36" fillId="0" borderId="13" xfId="0" applyFont="1" applyFill="1" applyBorder="1" applyAlignment="1">
      <alignment horizontal="justify" vertical="top" wrapText="1"/>
    </xf>
    <xf numFmtId="165" fontId="35" fillId="0" borderId="13" xfId="69" applyFont="1" applyFill="1" applyBorder="1" applyAlignment="1">
      <alignment vertical="top"/>
    </xf>
    <xf numFmtId="165" fontId="36" fillId="0" borderId="13" xfId="54" applyFont="1" applyFill="1" applyBorder="1" applyAlignment="1">
      <alignment horizontal="right" vertical="top"/>
    </xf>
    <xf numFmtId="165" fontId="36" fillId="0" borderId="13" xfId="54" applyFont="1" applyFill="1" applyBorder="1" applyAlignment="1">
      <alignment vertical="top" wrapText="1"/>
    </xf>
    <xf numFmtId="0" fontId="35" fillId="0" borderId="10" xfId="110" applyFont="1" applyFill="1" applyBorder="1" applyAlignment="1" applyProtection="1">
      <alignment horizontal="center" vertical="top"/>
      <protection locked="0"/>
    </xf>
    <xf numFmtId="165" fontId="35" fillId="0" borderId="10" xfId="109" applyFont="1" applyFill="1" applyBorder="1" applyAlignment="1" applyProtection="1">
      <alignment horizontal="center" vertical="top"/>
      <protection locked="0"/>
    </xf>
    <xf numFmtId="0" fontId="42" fillId="0" borderId="0" xfId="84" applyFont="1"/>
    <xf numFmtId="0" fontId="42" fillId="0" borderId="0" xfId="88" applyFont="1"/>
    <xf numFmtId="0" fontId="38" fillId="0" borderId="11" xfId="84" applyFont="1" applyBorder="1"/>
    <xf numFmtId="0" fontId="38" fillId="0" borderId="12" xfId="84" applyFont="1" applyBorder="1"/>
    <xf numFmtId="0" fontId="42" fillId="0" borderId="23" xfId="84" applyFont="1" applyBorder="1"/>
    <xf numFmtId="0" fontId="35" fillId="0" borderId="23" xfId="84" applyFont="1" applyBorder="1" applyAlignment="1">
      <alignment horizontal="center"/>
    </xf>
    <xf numFmtId="0" fontId="43" fillId="0" borderId="23" xfId="84" applyFont="1" applyBorder="1"/>
    <xf numFmtId="0" fontId="43" fillId="0" borderId="23" xfId="84" applyFont="1" applyFill="1" applyBorder="1"/>
    <xf numFmtId="165" fontId="43" fillId="0" borderId="23" xfId="54" applyFont="1" applyFill="1" applyBorder="1" applyAlignment="1">
      <alignment horizontal="center"/>
    </xf>
    <xf numFmtId="165" fontId="43" fillId="0" borderId="23" xfId="54" applyFont="1" applyFill="1" applyBorder="1" applyAlignment="1">
      <alignment horizontal="center" vertical="center" wrapText="1"/>
    </xf>
    <xf numFmtId="0" fontId="35" fillId="0" borderId="12" xfId="84" applyFont="1" applyBorder="1" applyAlignment="1">
      <alignment horizontal="center"/>
    </xf>
    <xf numFmtId="0" fontId="43" fillId="0" borderId="12" xfId="84" applyFont="1" applyBorder="1"/>
    <xf numFmtId="0" fontId="43" fillId="0" borderId="12" xfId="84" applyFont="1" applyFill="1" applyBorder="1"/>
    <xf numFmtId="165" fontId="43" fillId="0" borderId="12" xfId="54" applyFont="1" applyFill="1" applyBorder="1" applyAlignment="1">
      <alignment horizontal="center"/>
    </xf>
    <xf numFmtId="165" fontId="43" fillId="0" borderId="12" xfId="54" applyFont="1" applyFill="1" applyBorder="1" applyAlignment="1">
      <alignment horizontal="center" vertical="center" wrapText="1"/>
    </xf>
    <xf numFmtId="0" fontId="46" fillId="0" borderId="12" xfId="88" applyFont="1" applyBorder="1" applyAlignment="1">
      <alignment horizontal="left"/>
    </xf>
    <xf numFmtId="0" fontId="45" fillId="0" borderId="12" xfId="88" applyFont="1" applyBorder="1" applyAlignment="1">
      <alignment horizontal="left"/>
    </xf>
    <xf numFmtId="0" fontId="45" fillId="0" borderId="12" xfId="88" applyFont="1" applyBorder="1"/>
    <xf numFmtId="165" fontId="43" fillId="0" borderId="12" xfId="58" applyFont="1" applyFill="1" applyBorder="1" applyAlignment="1">
      <alignment horizontal="center"/>
    </xf>
    <xf numFmtId="165" fontId="43" fillId="0" borderId="12" xfId="54" applyFont="1" applyBorder="1" applyAlignment="1">
      <alignment horizontal="center"/>
    </xf>
    <xf numFmtId="165" fontId="42" fillId="0" borderId="12" xfId="54" applyFont="1" applyFill="1" applyBorder="1"/>
    <xf numFmtId="0" fontId="48" fillId="0" borderId="12" xfId="88" applyFont="1" applyBorder="1" applyProtection="1">
      <protection locked="0"/>
    </xf>
    <xf numFmtId="2" fontId="47" fillId="0" borderId="12" xfId="88" applyNumberFormat="1" applyFont="1" applyBorder="1" applyAlignment="1">
      <alignment horizontal="justify" vertical="center" wrapText="1"/>
    </xf>
    <xf numFmtId="165" fontId="47" fillId="0" borderId="12" xfId="54" applyFont="1" applyFill="1" applyBorder="1" applyAlignment="1">
      <alignment horizontal="justify" vertical="center" wrapText="1"/>
    </xf>
    <xf numFmtId="165" fontId="47" fillId="0" borderId="12" xfId="54" applyFont="1" applyBorder="1" applyAlignment="1">
      <alignment horizontal="justify" vertical="center" wrapText="1"/>
    </xf>
    <xf numFmtId="0" fontId="36" fillId="0" borderId="12" xfId="88" applyFont="1" applyFill="1" applyBorder="1" applyAlignment="1" applyProtection="1">
      <alignment horizontal="left"/>
      <protection locked="0"/>
    </xf>
    <xf numFmtId="0" fontId="36" fillId="0" borderId="12" xfId="88" applyFont="1" applyBorder="1" applyProtection="1">
      <protection locked="0"/>
    </xf>
    <xf numFmtId="165" fontId="35" fillId="0" borderId="12" xfId="54" applyFont="1" applyFill="1" applyBorder="1" applyAlignment="1" applyProtection="1">
      <protection locked="0"/>
    </xf>
    <xf numFmtId="165" fontId="35" fillId="0" borderId="12" xfId="54" applyFont="1" applyBorder="1" applyAlignment="1" applyProtection="1">
      <protection locked="0"/>
    </xf>
    <xf numFmtId="165" fontId="36" fillId="0" borderId="12" xfId="54" applyFont="1" applyFill="1" applyBorder="1" applyAlignment="1" applyProtection="1">
      <alignment horizontal="center"/>
      <protection locked="0"/>
    </xf>
    <xf numFmtId="0" fontId="35" fillId="0" borderId="12" xfId="88" applyFont="1" applyFill="1" applyBorder="1" applyAlignment="1">
      <alignment horizontal="left"/>
    </xf>
    <xf numFmtId="165" fontId="35" fillId="0" borderId="12" xfId="54" applyFont="1" applyFill="1" applyBorder="1" applyProtection="1">
      <protection locked="0"/>
    </xf>
    <xf numFmtId="165" fontId="41" fillId="0" borderId="12" xfId="54" applyFont="1" applyFill="1" applyBorder="1" applyProtection="1">
      <protection locked="0"/>
    </xf>
    <xf numFmtId="0" fontId="35" fillId="0" borderId="12" xfId="88" applyFont="1" applyFill="1" applyBorder="1" applyAlignment="1"/>
    <xf numFmtId="0" fontId="35" fillId="0" borderId="12" xfId="88" applyFont="1" applyFill="1" applyBorder="1" applyProtection="1">
      <protection locked="0"/>
    </xf>
    <xf numFmtId="0" fontId="35" fillId="0" borderId="12" xfId="88" applyFont="1" applyBorder="1" applyProtection="1">
      <protection locked="0"/>
    </xf>
    <xf numFmtId="165" fontId="41" fillId="0" borderId="12" xfId="54" applyFont="1" applyBorder="1" applyAlignment="1" applyProtection="1">
      <protection locked="0"/>
    </xf>
    <xf numFmtId="0" fontId="47" fillId="0" borderId="12" xfId="88" applyFont="1" applyFill="1" applyBorder="1" applyAlignment="1">
      <alignment horizontal="left"/>
    </xf>
    <xf numFmtId="0" fontId="47" fillId="0" borderId="12" xfId="88" applyFont="1" applyBorder="1" applyProtection="1">
      <protection locked="0"/>
    </xf>
    <xf numFmtId="165" fontId="47" fillId="0" borderId="12" xfId="54" applyFont="1" applyFill="1" applyBorder="1" applyProtection="1">
      <protection locked="0"/>
    </xf>
    <xf numFmtId="165" fontId="47" fillId="0" borderId="12" xfId="54" applyFont="1" applyBorder="1" applyProtection="1">
      <protection locked="0"/>
    </xf>
    <xf numFmtId="0" fontId="49" fillId="0" borderId="12" xfId="88" applyFont="1" applyBorder="1" applyProtection="1">
      <protection locked="0"/>
    </xf>
    <xf numFmtId="0" fontId="42" fillId="0" borderId="12" xfId="88" applyFont="1" applyBorder="1" applyProtection="1">
      <protection locked="0"/>
    </xf>
    <xf numFmtId="165" fontId="42" fillId="0" borderId="12" xfId="54" applyFont="1" applyFill="1" applyBorder="1" applyProtection="1">
      <protection locked="0"/>
    </xf>
    <xf numFmtId="165" fontId="42" fillId="0" borderId="12" xfId="54" applyFont="1" applyBorder="1" applyProtection="1">
      <protection locked="0"/>
    </xf>
    <xf numFmtId="0" fontId="45" fillId="0" borderId="12" xfId="88" applyFont="1" applyBorder="1" applyProtection="1">
      <protection locked="0"/>
    </xf>
    <xf numFmtId="165" fontId="45" fillId="0" borderId="12" xfId="54" applyFont="1" applyFill="1" applyBorder="1" applyAlignment="1" applyProtection="1">
      <alignment horizontal="right"/>
      <protection locked="0"/>
    </xf>
    <xf numFmtId="165" fontId="45" fillId="0" borderId="12" xfId="54" applyFont="1" applyBorder="1" applyAlignment="1" applyProtection="1">
      <alignment horizontal="right"/>
      <protection locked="0"/>
    </xf>
    <xf numFmtId="165" fontId="45" fillId="0" borderId="12" xfId="54" applyFont="1" applyFill="1" applyBorder="1" applyProtection="1">
      <protection locked="0"/>
    </xf>
    <xf numFmtId="165" fontId="41" fillId="0" borderId="12" xfId="54" applyFont="1" applyFill="1" applyBorder="1" applyAlignment="1" applyProtection="1">
      <alignment horizontal="right"/>
      <protection locked="0"/>
    </xf>
    <xf numFmtId="165" fontId="41" fillId="0" borderId="12" xfId="54" applyFont="1" applyBorder="1" applyAlignment="1" applyProtection="1">
      <alignment horizontal="right"/>
      <protection locked="0"/>
    </xf>
    <xf numFmtId="0" fontId="41" fillId="0" borderId="12" xfId="88" applyFont="1" applyBorder="1" applyProtection="1">
      <protection locked="0"/>
    </xf>
    <xf numFmtId="165" fontId="41" fillId="0" borderId="12" xfId="54" applyFont="1" applyBorder="1" applyProtection="1">
      <protection locked="0"/>
    </xf>
    <xf numFmtId="0" fontId="36" fillId="35" borderId="17" xfId="88" applyFont="1" applyFill="1" applyBorder="1" applyAlignment="1">
      <alignment horizontal="center" vertical="center"/>
    </xf>
    <xf numFmtId="0" fontId="48" fillId="0" borderId="12" xfId="84" applyFont="1" applyBorder="1" applyAlignment="1">
      <alignment horizontal="left"/>
    </xf>
    <xf numFmtId="0" fontId="36" fillId="35" borderId="17" xfId="88" applyFont="1" applyFill="1" applyBorder="1" applyAlignment="1">
      <alignment horizontal="center" vertical="center"/>
    </xf>
    <xf numFmtId="0" fontId="36" fillId="35" borderId="18" xfId="88" applyFont="1" applyFill="1" applyBorder="1" applyAlignment="1">
      <alignment horizontal="center" vertical="center"/>
    </xf>
    <xf numFmtId="0" fontId="36" fillId="35" borderId="19" xfId="88" applyFont="1" applyFill="1" applyBorder="1" applyAlignment="1">
      <alignment horizontal="center" vertical="center"/>
    </xf>
    <xf numFmtId="0" fontId="44" fillId="0" borderId="12" xfId="84" applyFont="1" applyBorder="1" applyAlignment="1">
      <alignment horizontal="center"/>
    </xf>
    <xf numFmtId="2" fontId="47" fillId="0" borderId="12" xfId="88" applyNumberFormat="1" applyFont="1" applyBorder="1" applyAlignment="1">
      <alignment horizontal="justify" vertical="justify" wrapText="1"/>
    </xf>
    <xf numFmtId="0" fontId="46" fillId="0" borderId="12" xfId="88" applyFont="1" applyBorder="1" applyAlignment="1">
      <alignment horizontal="center"/>
    </xf>
    <xf numFmtId="0" fontId="39" fillId="0" borderId="22" xfId="105" applyFont="1" applyBorder="1" applyAlignment="1">
      <alignment horizontal="center"/>
    </xf>
    <xf numFmtId="0" fontId="39" fillId="0" borderId="23" xfId="105" applyFont="1" applyBorder="1" applyAlignment="1">
      <alignment horizontal="center"/>
    </xf>
  </cellXfs>
  <cellStyles count="1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 1" xfId="24"/>
    <cellStyle name="Énfasis 2" xfId="25"/>
    <cellStyle name="Énfasis 3" xfId="26"/>
    <cellStyle name="Énfasis1" xfId="27" builtinId="29" customBuiltin="1"/>
    <cellStyle name="Énfasis1 - 20%" xfId="28"/>
    <cellStyle name="Énfasis1 - 40%" xfId="29"/>
    <cellStyle name="Énfasis1 - 60%" xfId="30"/>
    <cellStyle name="Énfasis2" xfId="31" builtinId="33" customBuiltin="1"/>
    <cellStyle name="Énfasis2 - 20%" xfId="32"/>
    <cellStyle name="Énfasis2 - 40%" xfId="33"/>
    <cellStyle name="Énfasis2 - 60%" xfId="34"/>
    <cellStyle name="Énfasis3" xfId="35" builtinId="37" customBuiltin="1"/>
    <cellStyle name="Énfasis3 - 20%" xfId="36"/>
    <cellStyle name="Énfasis3 - 40%" xfId="37"/>
    <cellStyle name="Énfasis3 - 60%" xfId="38"/>
    <cellStyle name="Énfasis4" xfId="39" builtinId="41" customBuiltin="1"/>
    <cellStyle name="Énfasis4 - 20%" xfId="40"/>
    <cellStyle name="Énfasis4 - 40%" xfId="41"/>
    <cellStyle name="Énfasis4 - 60%" xfId="42"/>
    <cellStyle name="Énfasis5" xfId="43" builtinId="45" customBuiltin="1"/>
    <cellStyle name="Énfasis5 - 20%" xfId="44"/>
    <cellStyle name="Énfasis5 - 40%" xfId="45"/>
    <cellStyle name="Énfasis5 - 60%" xfId="46"/>
    <cellStyle name="Énfasis6" xfId="47" builtinId="49" customBuiltin="1"/>
    <cellStyle name="Énfasis6 - 20%" xfId="48"/>
    <cellStyle name="Énfasis6 - 40%" xfId="49"/>
    <cellStyle name="Énfasis6 - 60%" xfId="50"/>
    <cellStyle name="Entrada" xfId="51" builtinId="20" customBuiltin="1"/>
    <cellStyle name="Euro" xfId="52"/>
    <cellStyle name="Euro 2" xfId="135"/>
    <cellStyle name="Hipervínculo 2" xfId="113"/>
    <cellStyle name="Incorrecto" xfId="53" builtinId="27" customBuiltin="1"/>
    <cellStyle name="Millares" xfId="54" builtinId="3"/>
    <cellStyle name="Millares 10" xfId="114"/>
    <cellStyle name="Millares 10 2" xfId="111"/>
    <cellStyle name="Millares 11" xfId="115"/>
    <cellStyle name="Millares 12" xfId="112"/>
    <cellStyle name="Millares 13" xfId="109"/>
    <cellStyle name="Millares 14" xfId="136"/>
    <cellStyle name="Millares 16" xfId="151"/>
    <cellStyle name="Millares 2" xfId="55"/>
    <cellStyle name="Millares 2 2" xfId="56"/>
    <cellStyle name="Millares 2 2 2" xfId="57"/>
    <cellStyle name="Millares 2 2 2 2" xfId="137"/>
    <cellStyle name="Millares 2 2 3" xfId="58"/>
    <cellStyle name="Millares 2 3" xfId="59"/>
    <cellStyle name="Millares 2 3 2" xfId="138"/>
    <cellStyle name="Millares 2 4" xfId="60"/>
    <cellStyle name="Millares 2 5" xfId="116"/>
    <cellStyle name="Millares 3" xfId="61"/>
    <cellStyle name="Millares 3 2" xfId="62"/>
    <cellStyle name="Millares 3 2 2" xfId="63"/>
    <cellStyle name="Millares 3 2 2 2" xfId="140"/>
    <cellStyle name="Millares 3 2 3" xfId="64"/>
    <cellStyle name="Millares 3 2 4" xfId="139"/>
    <cellStyle name="Millares 4" xfId="65"/>
    <cellStyle name="Millares 4 2" xfId="66"/>
    <cellStyle name="Millares 4 2 2" xfId="107"/>
    <cellStyle name="Millares 4 2 2 2" xfId="133"/>
    <cellStyle name="Millares 4 2 3" xfId="132"/>
    <cellStyle name="Millares 4 2 4" xfId="141"/>
    <cellStyle name="Millares 4 2 5" xfId="150"/>
    <cellStyle name="Millares 4 3" xfId="142"/>
    <cellStyle name="Millares 5" xfId="67"/>
    <cellStyle name="Millares 5 2" xfId="143"/>
    <cellStyle name="Millares 6" xfId="68"/>
    <cellStyle name="Millares 6 2" xfId="69"/>
    <cellStyle name="Millares 6 3" xfId="130"/>
    <cellStyle name="Millares 7" xfId="70"/>
    <cellStyle name="Millares 7 2" xfId="71"/>
    <cellStyle name="Millares 7 3" xfId="108"/>
    <cellStyle name="Millares 7 4" xfId="117"/>
    <cellStyle name="Millares 8" xfId="72"/>
    <cellStyle name="Millares 9" xfId="118"/>
    <cellStyle name="Millares 9 2" xfId="119"/>
    <cellStyle name="Moneda 2" xfId="73"/>
    <cellStyle name="Moneda 2 2" xfId="74"/>
    <cellStyle name="Moneda 2 2 2" xfId="75"/>
    <cellStyle name="Moneda 2 3" xfId="76"/>
    <cellStyle name="Moneda 3" xfId="77"/>
    <cellStyle name="Moneda 3 2" xfId="78"/>
    <cellStyle name="Moneda 3 2 2" xfId="145"/>
    <cellStyle name="Moneda 3 3" xfId="144"/>
    <cellStyle name="Moneda 4" xfId="79"/>
    <cellStyle name="Moneda 4 2" xfId="120"/>
    <cellStyle name="Moneda 5" xfId="80"/>
    <cellStyle name="Moneda 5 2" xfId="121"/>
    <cellStyle name="Moneda 5 3" xfId="122"/>
    <cellStyle name="Moneda 6" xfId="123"/>
    <cellStyle name="Neutral" xfId="81" builtinId="28" customBuiltin="1"/>
    <cellStyle name="Normal" xfId="0" builtinId="0"/>
    <cellStyle name="Normal 10" xfId="149"/>
    <cellStyle name="Normal 11" xfId="110"/>
    <cellStyle name="Normal 2" xfId="82"/>
    <cellStyle name="Normal 2 2" xfId="83"/>
    <cellStyle name="Normal 2 2 2" xfId="84"/>
    <cellStyle name="Normal 2 3" xfId="85"/>
    <cellStyle name="Normal 2 3 2" xfId="124"/>
    <cellStyle name="Normal 2 4" xfId="125"/>
    <cellStyle name="Normal 2 4 2" xfId="148"/>
    <cellStyle name="Normal 2_CAT._DE_CPTOS._EDIF._DE_9_AUL._DE_2_NIVS." xfId="126"/>
    <cellStyle name="Normal 3" xfId="86"/>
    <cellStyle name="Normal 4" xfId="87"/>
    <cellStyle name="Normal 4 2" xfId="88"/>
    <cellStyle name="Normal 4 3" xfId="127"/>
    <cellStyle name="Normal 4 4" xfId="131"/>
    <cellStyle name="Normal 4 5" xfId="146"/>
    <cellStyle name="Normal 5" xfId="89"/>
    <cellStyle name="Normal 5 2" xfId="90"/>
    <cellStyle name="Normal 6" xfId="91"/>
    <cellStyle name="Normal 6 2" xfId="92"/>
    <cellStyle name="Normal 7" xfId="93"/>
    <cellStyle name="Normal 8" xfId="94"/>
    <cellStyle name="Normal 9" xfId="106"/>
    <cellStyle name="Normal 9 2" xfId="105"/>
    <cellStyle name="Notas" xfId="95" builtinId="10" customBuiltin="1"/>
    <cellStyle name="Notas 2" xfId="147"/>
    <cellStyle name="Porcentual 2" xfId="128"/>
    <cellStyle name="Porcentual 2 2" xfId="129"/>
    <cellStyle name="Porcentual_$632788868954218750" xfId="134"/>
    <cellStyle name="Salida" xfId="96" builtinId="21" customBuiltin="1"/>
    <cellStyle name="Texto de advertencia" xfId="97" builtinId="11" customBuiltin="1"/>
    <cellStyle name="Texto explicativo" xfId="98" builtinId="53" customBuiltin="1"/>
    <cellStyle name="Título" xfId="99" builtinId="15" customBuiltin="1"/>
    <cellStyle name="Título 1" xfId="100" builtinId="16" customBuiltin="1"/>
    <cellStyle name="Título 2" xfId="101" builtinId="17" customBuiltin="1"/>
    <cellStyle name="Título 3" xfId="102" builtinId="18" customBuiltin="1"/>
    <cellStyle name="Título de hoja" xfId="103"/>
    <cellStyle name="Total" xfId="10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44</xdr:row>
          <xdr:rowOff>47625</xdr:rowOff>
        </xdr:from>
        <xdr:to>
          <xdr:col>0</xdr:col>
          <xdr:colOff>752475</xdr:colOff>
          <xdr:row>48</xdr:row>
          <xdr:rowOff>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nsis.edu.mx/jose%20guzman/ampliacion%20chahuites/PASIVOS%20CHAHUITES_Nfactor%20de%20sobrec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)Plantilla"/>
      <sheetName val="b)Indirectos Desglosados"/>
      <sheetName val="c)Resumen Indirectos"/>
      <sheetName val="d)Pers.Técnico"/>
      <sheetName val="e)Pers.Técnico$"/>
      <sheetName val="f)Financiamiento"/>
      <sheetName val="g)Utilidad"/>
      <sheetName val="h)Cargos_Adicionales"/>
      <sheetName val="i)Resumen"/>
    </sheetNames>
    <sheetDataSet>
      <sheetData sheetId="0" refreshError="1">
        <row r="35">
          <cell r="D35">
            <v>62317.02</v>
          </cell>
        </row>
        <row r="37">
          <cell r="D37">
            <v>80281.19</v>
          </cell>
        </row>
        <row r="43">
          <cell r="L43">
            <v>4</v>
          </cell>
        </row>
        <row r="52">
          <cell r="H52">
            <v>2008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</sheetData>
      <sheetData sheetId="1" refreshError="1"/>
      <sheetData sheetId="2" refreshError="1">
        <row r="74">
          <cell r="F74">
            <v>1.5735235317735026E-2</v>
          </cell>
          <cell r="G74">
            <v>5276.662479333334</v>
          </cell>
          <cell r="H74">
            <v>8.4674499508053086E-2</v>
          </cell>
        </row>
        <row r="76">
          <cell r="F76">
            <v>6257.2354533333337</v>
          </cell>
          <cell r="H76">
            <v>0.10040973482578811</v>
          </cell>
        </row>
      </sheetData>
      <sheetData sheetId="3" refreshError="1"/>
      <sheetData sheetId="4" refreshError="1"/>
      <sheetData sheetId="5" refreshError="1"/>
      <sheetData sheetId="6" refreshError="1">
        <row r="83">
          <cell r="K83">
            <v>-357.09076446338594</v>
          </cell>
        </row>
        <row r="85">
          <cell r="I85">
            <v>357.09076446338594</v>
          </cell>
          <cell r="K85">
            <v>5.207358973170274E-3</v>
          </cell>
        </row>
      </sheetData>
      <sheetData sheetId="7" refreshError="1"/>
      <sheetData sheetId="8" refreshError="1">
        <row r="25">
          <cell r="D25">
            <v>79971.435451490004</v>
          </cell>
        </row>
        <row r="44">
          <cell r="D44">
            <v>401.86650980648119</v>
          </cell>
          <cell r="E44">
            <v>5.025125628140688E-3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156"/>
  <sheetViews>
    <sheetView tabSelected="1" view="pageBreakPreview" topLeftCell="A139" zoomScaleNormal="100" zoomScaleSheetLayoutView="100" workbookViewId="0">
      <selection activeCell="B131" sqref="B131"/>
    </sheetView>
  </sheetViews>
  <sheetFormatPr baseColWidth="10" defaultRowHeight="13.5" x14ac:dyDescent="0.3"/>
  <cols>
    <col min="1" max="1" width="12.85546875" style="5" customWidth="1"/>
    <col min="2" max="2" width="75.5703125" style="5" customWidth="1"/>
    <col min="3" max="3" width="7.140625" style="5" customWidth="1"/>
    <col min="4" max="4" width="11.5703125" style="3" customWidth="1"/>
    <col min="5" max="5" width="13.7109375" style="3" customWidth="1"/>
    <col min="6" max="6" width="16" style="16" customWidth="1"/>
    <col min="7" max="198" width="11.42578125" style="5"/>
    <col min="199" max="199" width="9" style="5" customWidth="1"/>
    <col min="200" max="200" width="50" style="5" customWidth="1"/>
    <col min="201" max="201" width="7.140625" style="5" customWidth="1"/>
    <col min="202" max="202" width="10" style="5" customWidth="1"/>
    <col min="203" max="203" width="9.85546875" style="5" customWidth="1"/>
    <col min="204" max="204" width="16" style="5" customWidth="1"/>
    <col min="205" max="205" width="12.5703125" style="5" customWidth="1"/>
    <col min="206" max="206" width="14.85546875" style="5" customWidth="1"/>
    <col min="207" max="207" width="12.5703125" style="5" customWidth="1"/>
    <col min="208" max="208" width="17.85546875" style="5" customWidth="1"/>
    <col min="209" max="209" width="12.5703125" style="5" customWidth="1"/>
    <col min="210" max="210" width="14.85546875" style="5" customWidth="1"/>
    <col min="211" max="211" width="12.5703125" style="5" customWidth="1"/>
    <col min="212" max="212" width="17.42578125" style="5" customWidth="1"/>
    <col min="213" max="213" width="12.5703125" style="5" customWidth="1"/>
    <col min="214" max="214" width="15" style="5" customWidth="1"/>
    <col min="215" max="215" width="12.5703125" style="5" customWidth="1"/>
    <col min="216" max="216" width="15.85546875" style="5" customWidth="1"/>
    <col min="217" max="217" width="12.5703125" style="5" customWidth="1"/>
    <col min="218" max="218" width="13.5703125" style="5" customWidth="1"/>
    <col min="219" max="219" width="12.5703125" style="5" customWidth="1"/>
    <col min="220" max="220" width="15.85546875" style="5" customWidth="1"/>
    <col min="221" max="221" width="12.140625" style="5" customWidth="1"/>
    <col min="222" max="222" width="14.7109375" style="5" customWidth="1"/>
    <col min="223" max="223" width="12.140625" style="5" customWidth="1"/>
    <col min="224" max="224" width="15" style="5" customWidth="1"/>
    <col min="225" max="225" width="16.140625" style="5" customWidth="1"/>
    <col min="226" max="454" width="11.42578125" style="5"/>
    <col min="455" max="455" width="9" style="5" customWidth="1"/>
    <col min="456" max="456" width="50" style="5" customWidth="1"/>
    <col min="457" max="457" width="7.140625" style="5" customWidth="1"/>
    <col min="458" max="458" width="10" style="5" customWidth="1"/>
    <col min="459" max="459" width="9.85546875" style="5" customWidth="1"/>
    <col min="460" max="460" width="16" style="5" customWidth="1"/>
    <col min="461" max="461" width="12.5703125" style="5" customWidth="1"/>
    <col min="462" max="462" width="14.85546875" style="5" customWidth="1"/>
    <col min="463" max="463" width="12.5703125" style="5" customWidth="1"/>
    <col min="464" max="464" width="17.85546875" style="5" customWidth="1"/>
    <col min="465" max="465" width="12.5703125" style="5" customWidth="1"/>
    <col min="466" max="466" width="14.85546875" style="5" customWidth="1"/>
    <col min="467" max="467" width="12.5703125" style="5" customWidth="1"/>
    <col min="468" max="468" width="17.42578125" style="5" customWidth="1"/>
    <col min="469" max="469" width="12.5703125" style="5" customWidth="1"/>
    <col min="470" max="470" width="15" style="5" customWidth="1"/>
    <col min="471" max="471" width="12.5703125" style="5" customWidth="1"/>
    <col min="472" max="472" width="15.85546875" style="5" customWidth="1"/>
    <col min="473" max="473" width="12.5703125" style="5" customWidth="1"/>
    <col min="474" max="474" width="13.5703125" style="5" customWidth="1"/>
    <col min="475" max="475" width="12.5703125" style="5" customWidth="1"/>
    <col min="476" max="476" width="15.85546875" style="5" customWidth="1"/>
    <col min="477" max="477" width="12.140625" style="5" customWidth="1"/>
    <col min="478" max="478" width="14.7109375" style="5" customWidth="1"/>
    <col min="479" max="479" width="12.140625" style="5" customWidth="1"/>
    <col min="480" max="480" width="15" style="5" customWidth="1"/>
    <col min="481" max="481" width="16.140625" style="5" customWidth="1"/>
    <col min="482" max="710" width="11.42578125" style="5"/>
    <col min="711" max="711" width="9" style="5" customWidth="1"/>
    <col min="712" max="712" width="50" style="5" customWidth="1"/>
    <col min="713" max="713" width="7.140625" style="5" customWidth="1"/>
    <col min="714" max="714" width="10" style="5" customWidth="1"/>
    <col min="715" max="715" width="9.85546875" style="5" customWidth="1"/>
    <col min="716" max="716" width="16" style="5" customWidth="1"/>
    <col min="717" max="717" width="12.5703125" style="5" customWidth="1"/>
    <col min="718" max="718" width="14.85546875" style="5" customWidth="1"/>
    <col min="719" max="719" width="12.5703125" style="5" customWidth="1"/>
    <col min="720" max="720" width="17.85546875" style="5" customWidth="1"/>
    <col min="721" max="721" width="12.5703125" style="5" customWidth="1"/>
    <col min="722" max="722" width="14.85546875" style="5" customWidth="1"/>
    <col min="723" max="723" width="12.5703125" style="5" customWidth="1"/>
    <col min="724" max="724" width="17.42578125" style="5" customWidth="1"/>
    <col min="725" max="725" width="12.5703125" style="5" customWidth="1"/>
    <col min="726" max="726" width="15" style="5" customWidth="1"/>
    <col min="727" max="727" width="12.5703125" style="5" customWidth="1"/>
    <col min="728" max="728" width="15.85546875" style="5" customWidth="1"/>
    <col min="729" max="729" width="12.5703125" style="5" customWidth="1"/>
    <col min="730" max="730" width="13.5703125" style="5" customWidth="1"/>
    <col min="731" max="731" width="12.5703125" style="5" customWidth="1"/>
    <col min="732" max="732" width="15.85546875" style="5" customWidth="1"/>
    <col min="733" max="733" width="12.140625" style="5" customWidth="1"/>
    <col min="734" max="734" width="14.7109375" style="5" customWidth="1"/>
    <col min="735" max="735" width="12.140625" style="5" customWidth="1"/>
    <col min="736" max="736" width="15" style="5" customWidth="1"/>
    <col min="737" max="737" width="16.140625" style="5" customWidth="1"/>
    <col min="738" max="966" width="11.42578125" style="5"/>
    <col min="967" max="967" width="9" style="5" customWidth="1"/>
    <col min="968" max="968" width="50" style="5" customWidth="1"/>
    <col min="969" max="969" width="7.140625" style="5" customWidth="1"/>
    <col min="970" max="970" width="10" style="5" customWidth="1"/>
    <col min="971" max="971" width="9.85546875" style="5" customWidth="1"/>
    <col min="972" max="972" width="16" style="5" customWidth="1"/>
    <col min="973" max="973" width="12.5703125" style="5" customWidth="1"/>
    <col min="974" max="974" width="14.85546875" style="5" customWidth="1"/>
    <col min="975" max="975" width="12.5703125" style="5" customWidth="1"/>
    <col min="976" max="976" width="17.85546875" style="5" customWidth="1"/>
    <col min="977" max="977" width="12.5703125" style="5" customWidth="1"/>
    <col min="978" max="978" width="14.85546875" style="5" customWidth="1"/>
    <col min="979" max="979" width="12.5703125" style="5" customWidth="1"/>
    <col min="980" max="980" width="17.42578125" style="5" customWidth="1"/>
    <col min="981" max="981" width="12.5703125" style="5" customWidth="1"/>
    <col min="982" max="982" width="15" style="5" customWidth="1"/>
    <col min="983" max="983" width="12.5703125" style="5" customWidth="1"/>
    <col min="984" max="984" width="15.85546875" style="5" customWidth="1"/>
    <col min="985" max="985" width="12.5703125" style="5" customWidth="1"/>
    <col min="986" max="986" width="13.5703125" style="5" customWidth="1"/>
    <col min="987" max="987" width="12.5703125" style="5" customWidth="1"/>
    <col min="988" max="988" width="15.85546875" style="5" customWidth="1"/>
    <col min="989" max="989" width="12.140625" style="5" customWidth="1"/>
    <col min="990" max="990" width="14.7109375" style="5" customWidth="1"/>
    <col min="991" max="991" width="12.140625" style="5" customWidth="1"/>
    <col min="992" max="992" width="15" style="5" customWidth="1"/>
    <col min="993" max="993" width="16.140625" style="5" customWidth="1"/>
    <col min="994" max="1222" width="11.42578125" style="5"/>
    <col min="1223" max="1223" width="9" style="5" customWidth="1"/>
    <col min="1224" max="1224" width="50" style="5" customWidth="1"/>
    <col min="1225" max="1225" width="7.140625" style="5" customWidth="1"/>
    <col min="1226" max="1226" width="10" style="5" customWidth="1"/>
    <col min="1227" max="1227" width="9.85546875" style="5" customWidth="1"/>
    <col min="1228" max="1228" width="16" style="5" customWidth="1"/>
    <col min="1229" max="1229" width="12.5703125" style="5" customWidth="1"/>
    <col min="1230" max="1230" width="14.85546875" style="5" customWidth="1"/>
    <col min="1231" max="1231" width="12.5703125" style="5" customWidth="1"/>
    <col min="1232" max="1232" width="17.85546875" style="5" customWidth="1"/>
    <col min="1233" max="1233" width="12.5703125" style="5" customWidth="1"/>
    <col min="1234" max="1234" width="14.85546875" style="5" customWidth="1"/>
    <col min="1235" max="1235" width="12.5703125" style="5" customWidth="1"/>
    <col min="1236" max="1236" width="17.42578125" style="5" customWidth="1"/>
    <col min="1237" max="1237" width="12.5703125" style="5" customWidth="1"/>
    <col min="1238" max="1238" width="15" style="5" customWidth="1"/>
    <col min="1239" max="1239" width="12.5703125" style="5" customWidth="1"/>
    <col min="1240" max="1240" width="15.85546875" style="5" customWidth="1"/>
    <col min="1241" max="1241" width="12.5703125" style="5" customWidth="1"/>
    <col min="1242" max="1242" width="13.5703125" style="5" customWidth="1"/>
    <col min="1243" max="1243" width="12.5703125" style="5" customWidth="1"/>
    <col min="1244" max="1244" width="15.85546875" style="5" customWidth="1"/>
    <col min="1245" max="1245" width="12.140625" style="5" customWidth="1"/>
    <col min="1246" max="1246" width="14.7109375" style="5" customWidth="1"/>
    <col min="1247" max="1247" width="12.140625" style="5" customWidth="1"/>
    <col min="1248" max="1248" width="15" style="5" customWidth="1"/>
    <col min="1249" max="1249" width="16.140625" style="5" customWidth="1"/>
    <col min="1250" max="1478" width="11.42578125" style="5"/>
    <col min="1479" max="1479" width="9" style="5" customWidth="1"/>
    <col min="1480" max="1480" width="50" style="5" customWidth="1"/>
    <col min="1481" max="1481" width="7.140625" style="5" customWidth="1"/>
    <col min="1482" max="1482" width="10" style="5" customWidth="1"/>
    <col min="1483" max="1483" width="9.85546875" style="5" customWidth="1"/>
    <col min="1484" max="1484" width="16" style="5" customWidth="1"/>
    <col min="1485" max="1485" width="12.5703125" style="5" customWidth="1"/>
    <col min="1486" max="1486" width="14.85546875" style="5" customWidth="1"/>
    <col min="1487" max="1487" width="12.5703125" style="5" customWidth="1"/>
    <col min="1488" max="1488" width="17.85546875" style="5" customWidth="1"/>
    <col min="1489" max="1489" width="12.5703125" style="5" customWidth="1"/>
    <col min="1490" max="1490" width="14.85546875" style="5" customWidth="1"/>
    <col min="1491" max="1491" width="12.5703125" style="5" customWidth="1"/>
    <col min="1492" max="1492" width="17.42578125" style="5" customWidth="1"/>
    <col min="1493" max="1493" width="12.5703125" style="5" customWidth="1"/>
    <col min="1494" max="1494" width="15" style="5" customWidth="1"/>
    <col min="1495" max="1495" width="12.5703125" style="5" customWidth="1"/>
    <col min="1496" max="1496" width="15.85546875" style="5" customWidth="1"/>
    <col min="1497" max="1497" width="12.5703125" style="5" customWidth="1"/>
    <col min="1498" max="1498" width="13.5703125" style="5" customWidth="1"/>
    <col min="1499" max="1499" width="12.5703125" style="5" customWidth="1"/>
    <col min="1500" max="1500" width="15.85546875" style="5" customWidth="1"/>
    <col min="1501" max="1501" width="12.140625" style="5" customWidth="1"/>
    <col min="1502" max="1502" width="14.7109375" style="5" customWidth="1"/>
    <col min="1503" max="1503" width="12.140625" style="5" customWidth="1"/>
    <col min="1504" max="1504" width="15" style="5" customWidth="1"/>
    <col min="1505" max="1505" width="16.140625" style="5" customWidth="1"/>
    <col min="1506" max="1734" width="11.42578125" style="5"/>
    <col min="1735" max="1735" width="9" style="5" customWidth="1"/>
    <col min="1736" max="1736" width="50" style="5" customWidth="1"/>
    <col min="1737" max="1737" width="7.140625" style="5" customWidth="1"/>
    <col min="1738" max="1738" width="10" style="5" customWidth="1"/>
    <col min="1739" max="1739" width="9.85546875" style="5" customWidth="1"/>
    <col min="1740" max="1740" width="16" style="5" customWidth="1"/>
    <col min="1741" max="1741" width="12.5703125" style="5" customWidth="1"/>
    <col min="1742" max="1742" width="14.85546875" style="5" customWidth="1"/>
    <col min="1743" max="1743" width="12.5703125" style="5" customWidth="1"/>
    <col min="1744" max="1744" width="17.85546875" style="5" customWidth="1"/>
    <col min="1745" max="1745" width="12.5703125" style="5" customWidth="1"/>
    <col min="1746" max="1746" width="14.85546875" style="5" customWidth="1"/>
    <col min="1747" max="1747" width="12.5703125" style="5" customWidth="1"/>
    <col min="1748" max="1748" width="17.42578125" style="5" customWidth="1"/>
    <col min="1749" max="1749" width="12.5703125" style="5" customWidth="1"/>
    <col min="1750" max="1750" width="15" style="5" customWidth="1"/>
    <col min="1751" max="1751" width="12.5703125" style="5" customWidth="1"/>
    <col min="1752" max="1752" width="15.85546875" style="5" customWidth="1"/>
    <col min="1753" max="1753" width="12.5703125" style="5" customWidth="1"/>
    <col min="1754" max="1754" width="13.5703125" style="5" customWidth="1"/>
    <col min="1755" max="1755" width="12.5703125" style="5" customWidth="1"/>
    <col min="1756" max="1756" width="15.85546875" style="5" customWidth="1"/>
    <col min="1757" max="1757" width="12.140625" style="5" customWidth="1"/>
    <col min="1758" max="1758" width="14.7109375" style="5" customWidth="1"/>
    <col min="1759" max="1759" width="12.140625" style="5" customWidth="1"/>
    <col min="1760" max="1760" width="15" style="5" customWidth="1"/>
    <col min="1761" max="1761" width="16.140625" style="5" customWidth="1"/>
    <col min="1762" max="1990" width="11.42578125" style="5"/>
    <col min="1991" max="1991" width="9" style="5" customWidth="1"/>
    <col min="1992" max="1992" width="50" style="5" customWidth="1"/>
    <col min="1993" max="1993" width="7.140625" style="5" customWidth="1"/>
    <col min="1994" max="1994" width="10" style="5" customWidth="1"/>
    <col min="1995" max="1995" width="9.85546875" style="5" customWidth="1"/>
    <col min="1996" max="1996" width="16" style="5" customWidth="1"/>
    <col min="1997" max="1997" width="12.5703125" style="5" customWidth="1"/>
    <col min="1998" max="1998" width="14.85546875" style="5" customWidth="1"/>
    <col min="1999" max="1999" width="12.5703125" style="5" customWidth="1"/>
    <col min="2000" max="2000" width="17.85546875" style="5" customWidth="1"/>
    <col min="2001" max="2001" width="12.5703125" style="5" customWidth="1"/>
    <col min="2002" max="2002" width="14.85546875" style="5" customWidth="1"/>
    <col min="2003" max="2003" width="12.5703125" style="5" customWidth="1"/>
    <col min="2004" max="2004" width="17.42578125" style="5" customWidth="1"/>
    <col min="2005" max="2005" width="12.5703125" style="5" customWidth="1"/>
    <col min="2006" max="2006" width="15" style="5" customWidth="1"/>
    <col min="2007" max="2007" width="12.5703125" style="5" customWidth="1"/>
    <col min="2008" max="2008" width="15.85546875" style="5" customWidth="1"/>
    <col min="2009" max="2009" width="12.5703125" style="5" customWidth="1"/>
    <col min="2010" max="2010" width="13.5703125" style="5" customWidth="1"/>
    <col min="2011" max="2011" width="12.5703125" style="5" customWidth="1"/>
    <col min="2012" max="2012" width="15.85546875" style="5" customWidth="1"/>
    <col min="2013" max="2013" width="12.140625" style="5" customWidth="1"/>
    <col min="2014" max="2014" width="14.7109375" style="5" customWidth="1"/>
    <col min="2015" max="2015" width="12.140625" style="5" customWidth="1"/>
    <col min="2016" max="2016" width="15" style="5" customWidth="1"/>
    <col min="2017" max="2017" width="16.140625" style="5" customWidth="1"/>
    <col min="2018" max="2246" width="11.42578125" style="5"/>
    <col min="2247" max="2247" width="9" style="5" customWidth="1"/>
    <col min="2248" max="2248" width="50" style="5" customWidth="1"/>
    <col min="2249" max="2249" width="7.140625" style="5" customWidth="1"/>
    <col min="2250" max="2250" width="10" style="5" customWidth="1"/>
    <col min="2251" max="2251" width="9.85546875" style="5" customWidth="1"/>
    <col min="2252" max="2252" width="16" style="5" customWidth="1"/>
    <col min="2253" max="2253" width="12.5703125" style="5" customWidth="1"/>
    <col min="2254" max="2254" width="14.85546875" style="5" customWidth="1"/>
    <col min="2255" max="2255" width="12.5703125" style="5" customWidth="1"/>
    <col min="2256" max="2256" width="17.85546875" style="5" customWidth="1"/>
    <col min="2257" max="2257" width="12.5703125" style="5" customWidth="1"/>
    <col min="2258" max="2258" width="14.85546875" style="5" customWidth="1"/>
    <col min="2259" max="2259" width="12.5703125" style="5" customWidth="1"/>
    <col min="2260" max="2260" width="17.42578125" style="5" customWidth="1"/>
    <col min="2261" max="2261" width="12.5703125" style="5" customWidth="1"/>
    <col min="2262" max="2262" width="15" style="5" customWidth="1"/>
    <col min="2263" max="2263" width="12.5703125" style="5" customWidth="1"/>
    <col min="2264" max="2264" width="15.85546875" style="5" customWidth="1"/>
    <col min="2265" max="2265" width="12.5703125" style="5" customWidth="1"/>
    <col min="2266" max="2266" width="13.5703125" style="5" customWidth="1"/>
    <col min="2267" max="2267" width="12.5703125" style="5" customWidth="1"/>
    <col min="2268" max="2268" width="15.85546875" style="5" customWidth="1"/>
    <col min="2269" max="2269" width="12.140625" style="5" customWidth="1"/>
    <col min="2270" max="2270" width="14.7109375" style="5" customWidth="1"/>
    <col min="2271" max="2271" width="12.140625" style="5" customWidth="1"/>
    <col min="2272" max="2272" width="15" style="5" customWidth="1"/>
    <col min="2273" max="2273" width="16.140625" style="5" customWidth="1"/>
    <col min="2274" max="2502" width="11.42578125" style="5"/>
    <col min="2503" max="2503" width="9" style="5" customWidth="1"/>
    <col min="2504" max="2504" width="50" style="5" customWidth="1"/>
    <col min="2505" max="2505" width="7.140625" style="5" customWidth="1"/>
    <col min="2506" max="2506" width="10" style="5" customWidth="1"/>
    <col min="2507" max="2507" width="9.85546875" style="5" customWidth="1"/>
    <col min="2508" max="2508" width="16" style="5" customWidth="1"/>
    <col min="2509" max="2509" width="12.5703125" style="5" customWidth="1"/>
    <col min="2510" max="2510" width="14.85546875" style="5" customWidth="1"/>
    <col min="2511" max="2511" width="12.5703125" style="5" customWidth="1"/>
    <col min="2512" max="2512" width="17.85546875" style="5" customWidth="1"/>
    <col min="2513" max="2513" width="12.5703125" style="5" customWidth="1"/>
    <col min="2514" max="2514" width="14.85546875" style="5" customWidth="1"/>
    <col min="2515" max="2515" width="12.5703125" style="5" customWidth="1"/>
    <col min="2516" max="2516" width="17.42578125" style="5" customWidth="1"/>
    <col min="2517" max="2517" width="12.5703125" style="5" customWidth="1"/>
    <col min="2518" max="2518" width="15" style="5" customWidth="1"/>
    <col min="2519" max="2519" width="12.5703125" style="5" customWidth="1"/>
    <col min="2520" max="2520" width="15.85546875" style="5" customWidth="1"/>
    <col min="2521" max="2521" width="12.5703125" style="5" customWidth="1"/>
    <col min="2522" max="2522" width="13.5703125" style="5" customWidth="1"/>
    <col min="2523" max="2523" width="12.5703125" style="5" customWidth="1"/>
    <col min="2524" max="2524" width="15.85546875" style="5" customWidth="1"/>
    <col min="2525" max="2525" width="12.140625" style="5" customWidth="1"/>
    <col min="2526" max="2526" width="14.7109375" style="5" customWidth="1"/>
    <col min="2527" max="2527" width="12.140625" style="5" customWidth="1"/>
    <col min="2528" max="2528" width="15" style="5" customWidth="1"/>
    <col min="2529" max="2529" width="16.140625" style="5" customWidth="1"/>
    <col min="2530" max="2758" width="11.42578125" style="5"/>
    <col min="2759" max="2759" width="9" style="5" customWidth="1"/>
    <col min="2760" max="2760" width="50" style="5" customWidth="1"/>
    <col min="2761" max="2761" width="7.140625" style="5" customWidth="1"/>
    <col min="2762" max="2762" width="10" style="5" customWidth="1"/>
    <col min="2763" max="2763" width="9.85546875" style="5" customWidth="1"/>
    <col min="2764" max="2764" width="16" style="5" customWidth="1"/>
    <col min="2765" max="2765" width="12.5703125" style="5" customWidth="1"/>
    <col min="2766" max="2766" width="14.85546875" style="5" customWidth="1"/>
    <col min="2767" max="2767" width="12.5703125" style="5" customWidth="1"/>
    <col min="2768" max="2768" width="17.85546875" style="5" customWidth="1"/>
    <col min="2769" max="2769" width="12.5703125" style="5" customWidth="1"/>
    <col min="2770" max="2770" width="14.85546875" style="5" customWidth="1"/>
    <col min="2771" max="2771" width="12.5703125" style="5" customWidth="1"/>
    <col min="2772" max="2772" width="17.42578125" style="5" customWidth="1"/>
    <col min="2773" max="2773" width="12.5703125" style="5" customWidth="1"/>
    <col min="2774" max="2774" width="15" style="5" customWidth="1"/>
    <col min="2775" max="2775" width="12.5703125" style="5" customWidth="1"/>
    <col min="2776" max="2776" width="15.85546875" style="5" customWidth="1"/>
    <col min="2777" max="2777" width="12.5703125" style="5" customWidth="1"/>
    <col min="2778" max="2778" width="13.5703125" style="5" customWidth="1"/>
    <col min="2779" max="2779" width="12.5703125" style="5" customWidth="1"/>
    <col min="2780" max="2780" width="15.85546875" style="5" customWidth="1"/>
    <col min="2781" max="2781" width="12.140625" style="5" customWidth="1"/>
    <col min="2782" max="2782" width="14.7109375" style="5" customWidth="1"/>
    <col min="2783" max="2783" width="12.140625" style="5" customWidth="1"/>
    <col min="2784" max="2784" width="15" style="5" customWidth="1"/>
    <col min="2785" max="2785" width="16.140625" style="5" customWidth="1"/>
    <col min="2786" max="3014" width="11.42578125" style="5"/>
    <col min="3015" max="3015" width="9" style="5" customWidth="1"/>
    <col min="3016" max="3016" width="50" style="5" customWidth="1"/>
    <col min="3017" max="3017" width="7.140625" style="5" customWidth="1"/>
    <col min="3018" max="3018" width="10" style="5" customWidth="1"/>
    <col min="3019" max="3019" width="9.85546875" style="5" customWidth="1"/>
    <col min="3020" max="3020" width="16" style="5" customWidth="1"/>
    <col min="3021" max="3021" width="12.5703125" style="5" customWidth="1"/>
    <col min="3022" max="3022" width="14.85546875" style="5" customWidth="1"/>
    <col min="3023" max="3023" width="12.5703125" style="5" customWidth="1"/>
    <col min="3024" max="3024" width="17.85546875" style="5" customWidth="1"/>
    <col min="3025" max="3025" width="12.5703125" style="5" customWidth="1"/>
    <col min="3026" max="3026" width="14.85546875" style="5" customWidth="1"/>
    <col min="3027" max="3027" width="12.5703125" style="5" customWidth="1"/>
    <col min="3028" max="3028" width="17.42578125" style="5" customWidth="1"/>
    <col min="3029" max="3029" width="12.5703125" style="5" customWidth="1"/>
    <col min="3030" max="3030" width="15" style="5" customWidth="1"/>
    <col min="3031" max="3031" width="12.5703125" style="5" customWidth="1"/>
    <col min="3032" max="3032" width="15.85546875" style="5" customWidth="1"/>
    <col min="3033" max="3033" width="12.5703125" style="5" customWidth="1"/>
    <col min="3034" max="3034" width="13.5703125" style="5" customWidth="1"/>
    <col min="3035" max="3035" width="12.5703125" style="5" customWidth="1"/>
    <col min="3036" max="3036" width="15.85546875" style="5" customWidth="1"/>
    <col min="3037" max="3037" width="12.140625" style="5" customWidth="1"/>
    <col min="3038" max="3038" width="14.7109375" style="5" customWidth="1"/>
    <col min="3039" max="3039" width="12.140625" style="5" customWidth="1"/>
    <col min="3040" max="3040" width="15" style="5" customWidth="1"/>
    <col min="3041" max="3041" width="16.140625" style="5" customWidth="1"/>
    <col min="3042" max="3270" width="11.42578125" style="5"/>
    <col min="3271" max="3271" width="9" style="5" customWidth="1"/>
    <col min="3272" max="3272" width="50" style="5" customWidth="1"/>
    <col min="3273" max="3273" width="7.140625" style="5" customWidth="1"/>
    <col min="3274" max="3274" width="10" style="5" customWidth="1"/>
    <col min="3275" max="3275" width="9.85546875" style="5" customWidth="1"/>
    <col min="3276" max="3276" width="16" style="5" customWidth="1"/>
    <col min="3277" max="3277" width="12.5703125" style="5" customWidth="1"/>
    <col min="3278" max="3278" width="14.85546875" style="5" customWidth="1"/>
    <col min="3279" max="3279" width="12.5703125" style="5" customWidth="1"/>
    <col min="3280" max="3280" width="17.85546875" style="5" customWidth="1"/>
    <col min="3281" max="3281" width="12.5703125" style="5" customWidth="1"/>
    <col min="3282" max="3282" width="14.85546875" style="5" customWidth="1"/>
    <col min="3283" max="3283" width="12.5703125" style="5" customWidth="1"/>
    <col min="3284" max="3284" width="17.42578125" style="5" customWidth="1"/>
    <col min="3285" max="3285" width="12.5703125" style="5" customWidth="1"/>
    <col min="3286" max="3286" width="15" style="5" customWidth="1"/>
    <col min="3287" max="3287" width="12.5703125" style="5" customWidth="1"/>
    <col min="3288" max="3288" width="15.85546875" style="5" customWidth="1"/>
    <col min="3289" max="3289" width="12.5703125" style="5" customWidth="1"/>
    <col min="3290" max="3290" width="13.5703125" style="5" customWidth="1"/>
    <col min="3291" max="3291" width="12.5703125" style="5" customWidth="1"/>
    <col min="3292" max="3292" width="15.85546875" style="5" customWidth="1"/>
    <col min="3293" max="3293" width="12.140625" style="5" customWidth="1"/>
    <col min="3294" max="3294" width="14.7109375" style="5" customWidth="1"/>
    <col min="3295" max="3295" width="12.140625" style="5" customWidth="1"/>
    <col min="3296" max="3296" width="15" style="5" customWidth="1"/>
    <col min="3297" max="3297" width="16.140625" style="5" customWidth="1"/>
    <col min="3298" max="3526" width="11.42578125" style="5"/>
    <col min="3527" max="3527" width="9" style="5" customWidth="1"/>
    <col min="3528" max="3528" width="50" style="5" customWidth="1"/>
    <col min="3529" max="3529" width="7.140625" style="5" customWidth="1"/>
    <col min="3530" max="3530" width="10" style="5" customWidth="1"/>
    <col min="3531" max="3531" width="9.85546875" style="5" customWidth="1"/>
    <col min="3532" max="3532" width="16" style="5" customWidth="1"/>
    <col min="3533" max="3533" width="12.5703125" style="5" customWidth="1"/>
    <col min="3534" max="3534" width="14.85546875" style="5" customWidth="1"/>
    <col min="3535" max="3535" width="12.5703125" style="5" customWidth="1"/>
    <col min="3536" max="3536" width="17.85546875" style="5" customWidth="1"/>
    <col min="3537" max="3537" width="12.5703125" style="5" customWidth="1"/>
    <col min="3538" max="3538" width="14.85546875" style="5" customWidth="1"/>
    <col min="3539" max="3539" width="12.5703125" style="5" customWidth="1"/>
    <col min="3540" max="3540" width="17.42578125" style="5" customWidth="1"/>
    <col min="3541" max="3541" width="12.5703125" style="5" customWidth="1"/>
    <col min="3542" max="3542" width="15" style="5" customWidth="1"/>
    <col min="3543" max="3543" width="12.5703125" style="5" customWidth="1"/>
    <col min="3544" max="3544" width="15.85546875" style="5" customWidth="1"/>
    <col min="3545" max="3545" width="12.5703125" style="5" customWidth="1"/>
    <col min="3546" max="3546" width="13.5703125" style="5" customWidth="1"/>
    <col min="3547" max="3547" width="12.5703125" style="5" customWidth="1"/>
    <col min="3548" max="3548" width="15.85546875" style="5" customWidth="1"/>
    <col min="3549" max="3549" width="12.140625" style="5" customWidth="1"/>
    <col min="3550" max="3550" width="14.7109375" style="5" customWidth="1"/>
    <col min="3551" max="3551" width="12.140625" style="5" customWidth="1"/>
    <col min="3552" max="3552" width="15" style="5" customWidth="1"/>
    <col min="3553" max="3553" width="16.140625" style="5" customWidth="1"/>
    <col min="3554" max="3782" width="11.42578125" style="5"/>
    <col min="3783" max="3783" width="9" style="5" customWidth="1"/>
    <col min="3784" max="3784" width="50" style="5" customWidth="1"/>
    <col min="3785" max="3785" width="7.140625" style="5" customWidth="1"/>
    <col min="3786" max="3786" width="10" style="5" customWidth="1"/>
    <col min="3787" max="3787" width="9.85546875" style="5" customWidth="1"/>
    <col min="3788" max="3788" width="16" style="5" customWidth="1"/>
    <col min="3789" max="3789" width="12.5703125" style="5" customWidth="1"/>
    <col min="3790" max="3790" width="14.85546875" style="5" customWidth="1"/>
    <col min="3791" max="3791" width="12.5703125" style="5" customWidth="1"/>
    <col min="3792" max="3792" width="17.85546875" style="5" customWidth="1"/>
    <col min="3793" max="3793" width="12.5703125" style="5" customWidth="1"/>
    <col min="3794" max="3794" width="14.85546875" style="5" customWidth="1"/>
    <col min="3795" max="3795" width="12.5703125" style="5" customWidth="1"/>
    <col min="3796" max="3796" width="17.42578125" style="5" customWidth="1"/>
    <col min="3797" max="3797" width="12.5703125" style="5" customWidth="1"/>
    <col min="3798" max="3798" width="15" style="5" customWidth="1"/>
    <col min="3799" max="3799" width="12.5703125" style="5" customWidth="1"/>
    <col min="3800" max="3800" width="15.85546875" style="5" customWidth="1"/>
    <col min="3801" max="3801" width="12.5703125" style="5" customWidth="1"/>
    <col min="3802" max="3802" width="13.5703125" style="5" customWidth="1"/>
    <col min="3803" max="3803" width="12.5703125" style="5" customWidth="1"/>
    <col min="3804" max="3804" width="15.85546875" style="5" customWidth="1"/>
    <col min="3805" max="3805" width="12.140625" style="5" customWidth="1"/>
    <col min="3806" max="3806" width="14.7109375" style="5" customWidth="1"/>
    <col min="3807" max="3807" width="12.140625" style="5" customWidth="1"/>
    <col min="3808" max="3808" width="15" style="5" customWidth="1"/>
    <col min="3809" max="3809" width="16.140625" style="5" customWidth="1"/>
    <col min="3810" max="4038" width="11.42578125" style="5"/>
    <col min="4039" max="4039" width="9" style="5" customWidth="1"/>
    <col min="4040" max="4040" width="50" style="5" customWidth="1"/>
    <col min="4041" max="4041" width="7.140625" style="5" customWidth="1"/>
    <col min="4042" max="4042" width="10" style="5" customWidth="1"/>
    <col min="4043" max="4043" width="9.85546875" style="5" customWidth="1"/>
    <col min="4044" max="4044" width="16" style="5" customWidth="1"/>
    <col min="4045" max="4045" width="12.5703125" style="5" customWidth="1"/>
    <col min="4046" max="4046" width="14.85546875" style="5" customWidth="1"/>
    <col min="4047" max="4047" width="12.5703125" style="5" customWidth="1"/>
    <col min="4048" max="4048" width="17.85546875" style="5" customWidth="1"/>
    <col min="4049" max="4049" width="12.5703125" style="5" customWidth="1"/>
    <col min="4050" max="4050" width="14.85546875" style="5" customWidth="1"/>
    <col min="4051" max="4051" width="12.5703125" style="5" customWidth="1"/>
    <col min="4052" max="4052" width="17.42578125" style="5" customWidth="1"/>
    <col min="4053" max="4053" width="12.5703125" style="5" customWidth="1"/>
    <col min="4054" max="4054" width="15" style="5" customWidth="1"/>
    <col min="4055" max="4055" width="12.5703125" style="5" customWidth="1"/>
    <col min="4056" max="4056" width="15.85546875" style="5" customWidth="1"/>
    <col min="4057" max="4057" width="12.5703125" style="5" customWidth="1"/>
    <col min="4058" max="4058" width="13.5703125" style="5" customWidth="1"/>
    <col min="4059" max="4059" width="12.5703125" style="5" customWidth="1"/>
    <col min="4060" max="4060" width="15.85546875" style="5" customWidth="1"/>
    <col min="4061" max="4061" width="12.140625" style="5" customWidth="1"/>
    <col min="4062" max="4062" width="14.7109375" style="5" customWidth="1"/>
    <col min="4063" max="4063" width="12.140625" style="5" customWidth="1"/>
    <col min="4064" max="4064" width="15" style="5" customWidth="1"/>
    <col min="4065" max="4065" width="16.140625" style="5" customWidth="1"/>
    <col min="4066" max="4294" width="11.42578125" style="5"/>
    <col min="4295" max="4295" width="9" style="5" customWidth="1"/>
    <col min="4296" max="4296" width="50" style="5" customWidth="1"/>
    <col min="4297" max="4297" width="7.140625" style="5" customWidth="1"/>
    <col min="4298" max="4298" width="10" style="5" customWidth="1"/>
    <col min="4299" max="4299" width="9.85546875" style="5" customWidth="1"/>
    <col min="4300" max="4300" width="16" style="5" customWidth="1"/>
    <col min="4301" max="4301" width="12.5703125" style="5" customWidth="1"/>
    <col min="4302" max="4302" width="14.85546875" style="5" customWidth="1"/>
    <col min="4303" max="4303" width="12.5703125" style="5" customWidth="1"/>
    <col min="4304" max="4304" width="17.85546875" style="5" customWidth="1"/>
    <col min="4305" max="4305" width="12.5703125" style="5" customWidth="1"/>
    <col min="4306" max="4306" width="14.85546875" style="5" customWidth="1"/>
    <col min="4307" max="4307" width="12.5703125" style="5" customWidth="1"/>
    <col min="4308" max="4308" width="17.42578125" style="5" customWidth="1"/>
    <col min="4309" max="4309" width="12.5703125" style="5" customWidth="1"/>
    <col min="4310" max="4310" width="15" style="5" customWidth="1"/>
    <col min="4311" max="4311" width="12.5703125" style="5" customWidth="1"/>
    <col min="4312" max="4312" width="15.85546875" style="5" customWidth="1"/>
    <col min="4313" max="4313" width="12.5703125" style="5" customWidth="1"/>
    <col min="4314" max="4314" width="13.5703125" style="5" customWidth="1"/>
    <col min="4315" max="4315" width="12.5703125" style="5" customWidth="1"/>
    <col min="4316" max="4316" width="15.85546875" style="5" customWidth="1"/>
    <col min="4317" max="4317" width="12.140625" style="5" customWidth="1"/>
    <col min="4318" max="4318" width="14.7109375" style="5" customWidth="1"/>
    <col min="4319" max="4319" width="12.140625" style="5" customWidth="1"/>
    <col min="4320" max="4320" width="15" style="5" customWidth="1"/>
    <col min="4321" max="4321" width="16.140625" style="5" customWidth="1"/>
    <col min="4322" max="4550" width="11.42578125" style="5"/>
    <col min="4551" max="4551" width="9" style="5" customWidth="1"/>
    <col min="4552" max="4552" width="50" style="5" customWidth="1"/>
    <col min="4553" max="4553" width="7.140625" style="5" customWidth="1"/>
    <col min="4554" max="4554" width="10" style="5" customWidth="1"/>
    <col min="4555" max="4555" width="9.85546875" style="5" customWidth="1"/>
    <col min="4556" max="4556" width="16" style="5" customWidth="1"/>
    <col min="4557" max="4557" width="12.5703125" style="5" customWidth="1"/>
    <col min="4558" max="4558" width="14.85546875" style="5" customWidth="1"/>
    <col min="4559" max="4559" width="12.5703125" style="5" customWidth="1"/>
    <col min="4560" max="4560" width="17.85546875" style="5" customWidth="1"/>
    <col min="4561" max="4561" width="12.5703125" style="5" customWidth="1"/>
    <col min="4562" max="4562" width="14.85546875" style="5" customWidth="1"/>
    <col min="4563" max="4563" width="12.5703125" style="5" customWidth="1"/>
    <col min="4564" max="4564" width="17.42578125" style="5" customWidth="1"/>
    <col min="4565" max="4565" width="12.5703125" style="5" customWidth="1"/>
    <col min="4566" max="4566" width="15" style="5" customWidth="1"/>
    <col min="4567" max="4567" width="12.5703125" style="5" customWidth="1"/>
    <col min="4568" max="4568" width="15.85546875" style="5" customWidth="1"/>
    <col min="4569" max="4569" width="12.5703125" style="5" customWidth="1"/>
    <col min="4570" max="4570" width="13.5703125" style="5" customWidth="1"/>
    <col min="4571" max="4571" width="12.5703125" style="5" customWidth="1"/>
    <col min="4572" max="4572" width="15.85546875" style="5" customWidth="1"/>
    <col min="4573" max="4573" width="12.140625" style="5" customWidth="1"/>
    <col min="4574" max="4574" width="14.7109375" style="5" customWidth="1"/>
    <col min="4575" max="4575" width="12.140625" style="5" customWidth="1"/>
    <col min="4576" max="4576" width="15" style="5" customWidth="1"/>
    <col min="4577" max="4577" width="16.140625" style="5" customWidth="1"/>
    <col min="4578" max="4806" width="11.42578125" style="5"/>
    <col min="4807" max="4807" width="9" style="5" customWidth="1"/>
    <col min="4808" max="4808" width="50" style="5" customWidth="1"/>
    <col min="4809" max="4809" width="7.140625" style="5" customWidth="1"/>
    <col min="4810" max="4810" width="10" style="5" customWidth="1"/>
    <col min="4811" max="4811" width="9.85546875" style="5" customWidth="1"/>
    <col min="4812" max="4812" width="16" style="5" customWidth="1"/>
    <col min="4813" max="4813" width="12.5703125" style="5" customWidth="1"/>
    <col min="4814" max="4814" width="14.85546875" style="5" customWidth="1"/>
    <col min="4815" max="4815" width="12.5703125" style="5" customWidth="1"/>
    <col min="4816" max="4816" width="17.85546875" style="5" customWidth="1"/>
    <col min="4817" max="4817" width="12.5703125" style="5" customWidth="1"/>
    <col min="4818" max="4818" width="14.85546875" style="5" customWidth="1"/>
    <col min="4819" max="4819" width="12.5703125" style="5" customWidth="1"/>
    <col min="4820" max="4820" width="17.42578125" style="5" customWidth="1"/>
    <col min="4821" max="4821" width="12.5703125" style="5" customWidth="1"/>
    <col min="4822" max="4822" width="15" style="5" customWidth="1"/>
    <col min="4823" max="4823" width="12.5703125" style="5" customWidth="1"/>
    <col min="4824" max="4824" width="15.85546875" style="5" customWidth="1"/>
    <col min="4825" max="4825" width="12.5703125" style="5" customWidth="1"/>
    <col min="4826" max="4826" width="13.5703125" style="5" customWidth="1"/>
    <col min="4827" max="4827" width="12.5703125" style="5" customWidth="1"/>
    <col min="4828" max="4828" width="15.85546875" style="5" customWidth="1"/>
    <col min="4829" max="4829" width="12.140625" style="5" customWidth="1"/>
    <col min="4830" max="4830" width="14.7109375" style="5" customWidth="1"/>
    <col min="4831" max="4831" width="12.140625" style="5" customWidth="1"/>
    <col min="4832" max="4832" width="15" style="5" customWidth="1"/>
    <col min="4833" max="4833" width="16.140625" style="5" customWidth="1"/>
    <col min="4834" max="5062" width="11.42578125" style="5"/>
    <col min="5063" max="5063" width="9" style="5" customWidth="1"/>
    <col min="5064" max="5064" width="50" style="5" customWidth="1"/>
    <col min="5065" max="5065" width="7.140625" style="5" customWidth="1"/>
    <col min="5066" max="5066" width="10" style="5" customWidth="1"/>
    <col min="5067" max="5067" width="9.85546875" style="5" customWidth="1"/>
    <col min="5068" max="5068" width="16" style="5" customWidth="1"/>
    <col min="5069" max="5069" width="12.5703125" style="5" customWidth="1"/>
    <col min="5070" max="5070" width="14.85546875" style="5" customWidth="1"/>
    <col min="5071" max="5071" width="12.5703125" style="5" customWidth="1"/>
    <col min="5072" max="5072" width="17.85546875" style="5" customWidth="1"/>
    <col min="5073" max="5073" width="12.5703125" style="5" customWidth="1"/>
    <col min="5074" max="5074" width="14.85546875" style="5" customWidth="1"/>
    <col min="5075" max="5075" width="12.5703125" style="5" customWidth="1"/>
    <col min="5076" max="5076" width="17.42578125" style="5" customWidth="1"/>
    <col min="5077" max="5077" width="12.5703125" style="5" customWidth="1"/>
    <col min="5078" max="5078" width="15" style="5" customWidth="1"/>
    <col min="5079" max="5079" width="12.5703125" style="5" customWidth="1"/>
    <col min="5080" max="5080" width="15.85546875" style="5" customWidth="1"/>
    <col min="5081" max="5081" width="12.5703125" style="5" customWidth="1"/>
    <col min="5082" max="5082" width="13.5703125" style="5" customWidth="1"/>
    <col min="5083" max="5083" width="12.5703125" style="5" customWidth="1"/>
    <col min="5084" max="5084" width="15.85546875" style="5" customWidth="1"/>
    <col min="5085" max="5085" width="12.140625" style="5" customWidth="1"/>
    <col min="5086" max="5086" width="14.7109375" style="5" customWidth="1"/>
    <col min="5087" max="5087" width="12.140625" style="5" customWidth="1"/>
    <col min="5088" max="5088" width="15" style="5" customWidth="1"/>
    <col min="5089" max="5089" width="16.140625" style="5" customWidth="1"/>
    <col min="5090" max="5318" width="11.42578125" style="5"/>
    <col min="5319" max="5319" width="9" style="5" customWidth="1"/>
    <col min="5320" max="5320" width="50" style="5" customWidth="1"/>
    <col min="5321" max="5321" width="7.140625" style="5" customWidth="1"/>
    <col min="5322" max="5322" width="10" style="5" customWidth="1"/>
    <col min="5323" max="5323" width="9.85546875" style="5" customWidth="1"/>
    <col min="5324" max="5324" width="16" style="5" customWidth="1"/>
    <col min="5325" max="5325" width="12.5703125" style="5" customWidth="1"/>
    <col min="5326" max="5326" width="14.85546875" style="5" customWidth="1"/>
    <col min="5327" max="5327" width="12.5703125" style="5" customWidth="1"/>
    <col min="5328" max="5328" width="17.85546875" style="5" customWidth="1"/>
    <col min="5329" max="5329" width="12.5703125" style="5" customWidth="1"/>
    <col min="5330" max="5330" width="14.85546875" style="5" customWidth="1"/>
    <col min="5331" max="5331" width="12.5703125" style="5" customWidth="1"/>
    <col min="5332" max="5332" width="17.42578125" style="5" customWidth="1"/>
    <col min="5333" max="5333" width="12.5703125" style="5" customWidth="1"/>
    <col min="5334" max="5334" width="15" style="5" customWidth="1"/>
    <col min="5335" max="5335" width="12.5703125" style="5" customWidth="1"/>
    <col min="5336" max="5336" width="15.85546875" style="5" customWidth="1"/>
    <col min="5337" max="5337" width="12.5703125" style="5" customWidth="1"/>
    <col min="5338" max="5338" width="13.5703125" style="5" customWidth="1"/>
    <col min="5339" max="5339" width="12.5703125" style="5" customWidth="1"/>
    <col min="5340" max="5340" width="15.85546875" style="5" customWidth="1"/>
    <col min="5341" max="5341" width="12.140625" style="5" customWidth="1"/>
    <col min="5342" max="5342" width="14.7109375" style="5" customWidth="1"/>
    <col min="5343" max="5343" width="12.140625" style="5" customWidth="1"/>
    <col min="5344" max="5344" width="15" style="5" customWidth="1"/>
    <col min="5345" max="5345" width="16.140625" style="5" customWidth="1"/>
    <col min="5346" max="5574" width="11.42578125" style="5"/>
    <col min="5575" max="5575" width="9" style="5" customWidth="1"/>
    <col min="5576" max="5576" width="50" style="5" customWidth="1"/>
    <col min="5577" max="5577" width="7.140625" style="5" customWidth="1"/>
    <col min="5578" max="5578" width="10" style="5" customWidth="1"/>
    <col min="5579" max="5579" width="9.85546875" style="5" customWidth="1"/>
    <col min="5580" max="5580" width="16" style="5" customWidth="1"/>
    <col min="5581" max="5581" width="12.5703125" style="5" customWidth="1"/>
    <col min="5582" max="5582" width="14.85546875" style="5" customWidth="1"/>
    <col min="5583" max="5583" width="12.5703125" style="5" customWidth="1"/>
    <col min="5584" max="5584" width="17.85546875" style="5" customWidth="1"/>
    <col min="5585" max="5585" width="12.5703125" style="5" customWidth="1"/>
    <col min="5586" max="5586" width="14.85546875" style="5" customWidth="1"/>
    <col min="5587" max="5587" width="12.5703125" style="5" customWidth="1"/>
    <col min="5588" max="5588" width="17.42578125" style="5" customWidth="1"/>
    <col min="5589" max="5589" width="12.5703125" style="5" customWidth="1"/>
    <col min="5590" max="5590" width="15" style="5" customWidth="1"/>
    <col min="5591" max="5591" width="12.5703125" style="5" customWidth="1"/>
    <col min="5592" max="5592" width="15.85546875" style="5" customWidth="1"/>
    <col min="5593" max="5593" width="12.5703125" style="5" customWidth="1"/>
    <col min="5594" max="5594" width="13.5703125" style="5" customWidth="1"/>
    <col min="5595" max="5595" width="12.5703125" style="5" customWidth="1"/>
    <col min="5596" max="5596" width="15.85546875" style="5" customWidth="1"/>
    <col min="5597" max="5597" width="12.140625" style="5" customWidth="1"/>
    <col min="5598" max="5598" width="14.7109375" style="5" customWidth="1"/>
    <col min="5599" max="5599" width="12.140625" style="5" customWidth="1"/>
    <col min="5600" max="5600" width="15" style="5" customWidth="1"/>
    <col min="5601" max="5601" width="16.140625" style="5" customWidth="1"/>
    <col min="5602" max="5830" width="11.42578125" style="5"/>
    <col min="5831" max="5831" width="9" style="5" customWidth="1"/>
    <col min="5832" max="5832" width="50" style="5" customWidth="1"/>
    <col min="5833" max="5833" width="7.140625" style="5" customWidth="1"/>
    <col min="5834" max="5834" width="10" style="5" customWidth="1"/>
    <col min="5835" max="5835" width="9.85546875" style="5" customWidth="1"/>
    <col min="5836" max="5836" width="16" style="5" customWidth="1"/>
    <col min="5837" max="5837" width="12.5703125" style="5" customWidth="1"/>
    <col min="5838" max="5838" width="14.85546875" style="5" customWidth="1"/>
    <col min="5839" max="5839" width="12.5703125" style="5" customWidth="1"/>
    <col min="5840" max="5840" width="17.85546875" style="5" customWidth="1"/>
    <col min="5841" max="5841" width="12.5703125" style="5" customWidth="1"/>
    <col min="5842" max="5842" width="14.85546875" style="5" customWidth="1"/>
    <col min="5843" max="5843" width="12.5703125" style="5" customWidth="1"/>
    <col min="5844" max="5844" width="17.42578125" style="5" customWidth="1"/>
    <col min="5845" max="5845" width="12.5703125" style="5" customWidth="1"/>
    <col min="5846" max="5846" width="15" style="5" customWidth="1"/>
    <col min="5847" max="5847" width="12.5703125" style="5" customWidth="1"/>
    <col min="5848" max="5848" width="15.85546875" style="5" customWidth="1"/>
    <col min="5849" max="5849" width="12.5703125" style="5" customWidth="1"/>
    <col min="5850" max="5850" width="13.5703125" style="5" customWidth="1"/>
    <col min="5851" max="5851" width="12.5703125" style="5" customWidth="1"/>
    <col min="5852" max="5852" width="15.85546875" style="5" customWidth="1"/>
    <col min="5853" max="5853" width="12.140625" style="5" customWidth="1"/>
    <col min="5854" max="5854" width="14.7109375" style="5" customWidth="1"/>
    <col min="5855" max="5855" width="12.140625" style="5" customWidth="1"/>
    <col min="5856" max="5856" width="15" style="5" customWidth="1"/>
    <col min="5857" max="5857" width="16.140625" style="5" customWidth="1"/>
    <col min="5858" max="6086" width="11.42578125" style="5"/>
    <col min="6087" max="6087" width="9" style="5" customWidth="1"/>
    <col min="6088" max="6088" width="50" style="5" customWidth="1"/>
    <col min="6089" max="6089" width="7.140625" style="5" customWidth="1"/>
    <col min="6090" max="6090" width="10" style="5" customWidth="1"/>
    <col min="6091" max="6091" width="9.85546875" style="5" customWidth="1"/>
    <col min="6092" max="6092" width="16" style="5" customWidth="1"/>
    <col min="6093" max="6093" width="12.5703125" style="5" customWidth="1"/>
    <col min="6094" max="6094" width="14.85546875" style="5" customWidth="1"/>
    <col min="6095" max="6095" width="12.5703125" style="5" customWidth="1"/>
    <col min="6096" max="6096" width="17.85546875" style="5" customWidth="1"/>
    <col min="6097" max="6097" width="12.5703125" style="5" customWidth="1"/>
    <col min="6098" max="6098" width="14.85546875" style="5" customWidth="1"/>
    <col min="6099" max="6099" width="12.5703125" style="5" customWidth="1"/>
    <col min="6100" max="6100" width="17.42578125" style="5" customWidth="1"/>
    <col min="6101" max="6101" width="12.5703125" style="5" customWidth="1"/>
    <col min="6102" max="6102" width="15" style="5" customWidth="1"/>
    <col min="6103" max="6103" width="12.5703125" style="5" customWidth="1"/>
    <col min="6104" max="6104" width="15.85546875" style="5" customWidth="1"/>
    <col min="6105" max="6105" width="12.5703125" style="5" customWidth="1"/>
    <col min="6106" max="6106" width="13.5703125" style="5" customWidth="1"/>
    <col min="6107" max="6107" width="12.5703125" style="5" customWidth="1"/>
    <col min="6108" max="6108" width="15.85546875" style="5" customWidth="1"/>
    <col min="6109" max="6109" width="12.140625" style="5" customWidth="1"/>
    <col min="6110" max="6110" width="14.7109375" style="5" customWidth="1"/>
    <col min="6111" max="6111" width="12.140625" style="5" customWidth="1"/>
    <col min="6112" max="6112" width="15" style="5" customWidth="1"/>
    <col min="6113" max="6113" width="16.140625" style="5" customWidth="1"/>
    <col min="6114" max="6342" width="11.42578125" style="5"/>
    <col min="6343" max="6343" width="9" style="5" customWidth="1"/>
    <col min="6344" max="6344" width="50" style="5" customWidth="1"/>
    <col min="6345" max="6345" width="7.140625" style="5" customWidth="1"/>
    <col min="6346" max="6346" width="10" style="5" customWidth="1"/>
    <col min="6347" max="6347" width="9.85546875" style="5" customWidth="1"/>
    <col min="6348" max="6348" width="16" style="5" customWidth="1"/>
    <col min="6349" max="6349" width="12.5703125" style="5" customWidth="1"/>
    <col min="6350" max="6350" width="14.85546875" style="5" customWidth="1"/>
    <col min="6351" max="6351" width="12.5703125" style="5" customWidth="1"/>
    <col min="6352" max="6352" width="17.85546875" style="5" customWidth="1"/>
    <col min="6353" max="6353" width="12.5703125" style="5" customWidth="1"/>
    <col min="6354" max="6354" width="14.85546875" style="5" customWidth="1"/>
    <col min="6355" max="6355" width="12.5703125" style="5" customWidth="1"/>
    <col min="6356" max="6356" width="17.42578125" style="5" customWidth="1"/>
    <col min="6357" max="6357" width="12.5703125" style="5" customWidth="1"/>
    <col min="6358" max="6358" width="15" style="5" customWidth="1"/>
    <col min="6359" max="6359" width="12.5703125" style="5" customWidth="1"/>
    <col min="6360" max="6360" width="15.85546875" style="5" customWidth="1"/>
    <col min="6361" max="6361" width="12.5703125" style="5" customWidth="1"/>
    <col min="6362" max="6362" width="13.5703125" style="5" customWidth="1"/>
    <col min="6363" max="6363" width="12.5703125" style="5" customWidth="1"/>
    <col min="6364" max="6364" width="15.85546875" style="5" customWidth="1"/>
    <col min="6365" max="6365" width="12.140625" style="5" customWidth="1"/>
    <col min="6366" max="6366" width="14.7109375" style="5" customWidth="1"/>
    <col min="6367" max="6367" width="12.140625" style="5" customWidth="1"/>
    <col min="6368" max="6368" width="15" style="5" customWidth="1"/>
    <col min="6369" max="6369" width="16.140625" style="5" customWidth="1"/>
    <col min="6370" max="6598" width="11.42578125" style="5"/>
    <col min="6599" max="6599" width="9" style="5" customWidth="1"/>
    <col min="6600" max="6600" width="50" style="5" customWidth="1"/>
    <col min="6601" max="6601" width="7.140625" style="5" customWidth="1"/>
    <col min="6602" max="6602" width="10" style="5" customWidth="1"/>
    <col min="6603" max="6603" width="9.85546875" style="5" customWidth="1"/>
    <col min="6604" max="6604" width="16" style="5" customWidth="1"/>
    <col min="6605" max="6605" width="12.5703125" style="5" customWidth="1"/>
    <col min="6606" max="6606" width="14.85546875" style="5" customWidth="1"/>
    <col min="6607" max="6607" width="12.5703125" style="5" customWidth="1"/>
    <col min="6608" max="6608" width="17.85546875" style="5" customWidth="1"/>
    <col min="6609" max="6609" width="12.5703125" style="5" customWidth="1"/>
    <col min="6610" max="6610" width="14.85546875" style="5" customWidth="1"/>
    <col min="6611" max="6611" width="12.5703125" style="5" customWidth="1"/>
    <col min="6612" max="6612" width="17.42578125" style="5" customWidth="1"/>
    <col min="6613" max="6613" width="12.5703125" style="5" customWidth="1"/>
    <col min="6614" max="6614" width="15" style="5" customWidth="1"/>
    <col min="6615" max="6615" width="12.5703125" style="5" customWidth="1"/>
    <col min="6616" max="6616" width="15.85546875" style="5" customWidth="1"/>
    <col min="6617" max="6617" width="12.5703125" style="5" customWidth="1"/>
    <col min="6618" max="6618" width="13.5703125" style="5" customWidth="1"/>
    <col min="6619" max="6619" width="12.5703125" style="5" customWidth="1"/>
    <col min="6620" max="6620" width="15.85546875" style="5" customWidth="1"/>
    <col min="6621" max="6621" width="12.140625" style="5" customWidth="1"/>
    <col min="6622" max="6622" width="14.7109375" style="5" customWidth="1"/>
    <col min="6623" max="6623" width="12.140625" style="5" customWidth="1"/>
    <col min="6624" max="6624" width="15" style="5" customWidth="1"/>
    <col min="6625" max="6625" width="16.140625" style="5" customWidth="1"/>
    <col min="6626" max="6854" width="11.42578125" style="5"/>
    <col min="6855" max="6855" width="9" style="5" customWidth="1"/>
    <col min="6856" max="6856" width="50" style="5" customWidth="1"/>
    <col min="6857" max="6857" width="7.140625" style="5" customWidth="1"/>
    <col min="6858" max="6858" width="10" style="5" customWidth="1"/>
    <col min="6859" max="6859" width="9.85546875" style="5" customWidth="1"/>
    <col min="6860" max="6860" width="16" style="5" customWidth="1"/>
    <col min="6861" max="6861" width="12.5703125" style="5" customWidth="1"/>
    <col min="6862" max="6862" width="14.85546875" style="5" customWidth="1"/>
    <col min="6863" max="6863" width="12.5703125" style="5" customWidth="1"/>
    <col min="6864" max="6864" width="17.85546875" style="5" customWidth="1"/>
    <col min="6865" max="6865" width="12.5703125" style="5" customWidth="1"/>
    <col min="6866" max="6866" width="14.85546875" style="5" customWidth="1"/>
    <col min="6867" max="6867" width="12.5703125" style="5" customWidth="1"/>
    <col min="6868" max="6868" width="17.42578125" style="5" customWidth="1"/>
    <col min="6869" max="6869" width="12.5703125" style="5" customWidth="1"/>
    <col min="6870" max="6870" width="15" style="5" customWidth="1"/>
    <col min="6871" max="6871" width="12.5703125" style="5" customWidth="1"/>
    <col min="6872" max="6872" width="15.85546875" style="5" customWidth="1"/>
    <col min="6873" max="6873" width="12.5703125" style="5" customWidth="1"/>
    <col min="6874" max="6874" width="13.5703125" style="5" customWidth="1"/>
    <col min="6875" max="6875" width="12.5703125" style="5" customWidth="1"/>
    <col min="6876" max="6876" width="15.85546875" style="5" customWidth="1"/>
    <col min="6877" max="6877" width="12.140625" style="5" customWidth="1"/>
    <col min="6878" max="6878" width="14.7109375" style="5" customWidth="1"/>
    <col min="6879" max="6879" width="12.140625" style="5" customWidth="1"/>
    <col min="6880" max="6880" width="15" style="5" customWidth="1"/>
    <col min="6881" max="6881" width="16.140625" style="5" customWidth="1"/>
    <col min="6882" max="7110" width="11.42578125" style="5"/>
    <col min="7111" max="7111" width="9" style="5" customWidth="1"/>
    <col min="7112" max="7112" width="50" style="5" customWidth="1"/>
    <col min="7113" max="7113" width="7.140625" style="5" customWidth="1"/>
    <col min="7114" max="7114" width="10" style="5" customWidth="1"/>
    <col min="7115" max="7115" width="9.85546875" style="5" customWidth="1"/>
    <col min="7116" max="7116" width="16" style="5" customWidth="1"/>
    <col min="7117" max="7117" width="12.5703125" style="5" customWidth="1"/>
    <col min="7118" max="7118" width="14.85546875" style="5" customWidth="1"/>
    <col min="7119" max="7119" width="12.5703125" style="5" customWidth="1"/>
    <col min="7120" max="7120" width="17.85546875" style="5" customWidth="1"/>
    <col min="7121" max="7121" width="12.5703125" style="5" customWidth="1"/>
    <col min="7122" max="7122" width="14.85546875" style="5" customWidth="1"/>
    <col min="7123" max="7123" width="12.5703125" style="5" customWidth="1"/>
    <col min="7124" max="7124" width="17.42578125" style="5" customWidth="1"/>
    <col min="7125" max="7125" width="12.5703125" style="5" customWidth="1"/>
    <col min="7126" max="7126" width="15" style="5" customWidth="1"/>
    <col min="7127" max="7127" width="12.5703125" style="5" customWidth="1"/>
    <col min="7128" max="7128" width="15.85546875" style="5" customWidth="1"/>
    <col min="7129" max="7129" width="12.5703125" style="5" customWidth="1"/>
    <col min="7130" max="7130" width="13.5703125" style="5" customWidth="1"/>
    <col min="7131" max="7131" width="12.5703125" style="5" customWidth="1"/>
    <col min="7132" max="7132" width="15.85546875" style="5" customWidth="1"/>
    <col min="7133" max="7133" width="12.140625" style="5" customWidth="1"/>
    <col min="7134" max="7134" width="14.7109375" style="5" customWidth="1"/>
    <col min="7135" max="7135" width="12.140625" style="5" customWidth="1"/>
    <col min="7136" max="7136" width="15" style="5" customWidth="1"/>
    <col min="7137" max="7137" width="16.140625" style="5" customWidth="1"/>
    <col min="7138" max="7366" width="11.42578125" style="5"/>
    <col min="7367" max="7367" width="9" style="5" customWidth="1"/>
    <col min="7368" max="7368" width="50" style="5" customWidth="1"/>
    <col min="7369" max="7369" width="7.140625" style="5" customWidth="1"/>
    <col min="7370" max="7370" width="10" style="5" customWidth="1"/>
    <col min="7371" max="7371" width="9.85546875" style="5" customWidth="1"/>
    <col min="7372" max="7372" width="16" style="5" customWidth="1"/>
    <col min="7373" max="7373" width="12.5703125" style="5" customWidth="1"/>
    <col min="7374" max="7374" width="14.85546875" style="5" customWidth="1"/>
    <col min="7375" max="7375" width="12.5703125" style="5" customWidth="1"/>
    <col min="7376" max="7376" width="17.85546875" style="5" customWidth="1"/>
    <col min="7377" max="7377" width="12.5703125" style="5" customWidth="1"/>
    <col min="7378" max="7378" width="14.85546875" style="5" customWidth="1"/>
    <col min="7379" max="7379" width="12.5703125" style="5" customWidth="1"/>
    <col min="7380" max="7380" width="17.42578125" style="5" customWidth="1"/>
    <col min="7381" max="7381" width="12.5703125" style="5" customWidth="1"/>
    <col min="7382" max="7382" width="15" style="5" customWidth="1"/>
    <col min="7383" max="7383" width="12.5703125" style="5" customWidth="1"/>
    <col min="7384" max="7384" width="15.85546875" style="5" customWidth="1"/>
    <col min="7385" max="7385" width="12.5703125" style="5" customWidth="1"/>
    <col min="7386" max="7386" width="13.5703125" style="5" customWidth="1"/>
    <col min="7387" max="7387" width="12.5703125" style="5" customWidth="1"/>
    <col min="7388" max="7388" width="15.85546875" style="5" customWidth="1"/>
    <col min="7389" max="7389" width="12.140625" style="5" customWidth="1"/>
    <col min="7390" max="7390" width="14.7109375" style="5" customWidth="1"/>
    <col min="7391" max="7391" width="12.140625" style="5" customWidth="1"/>
    <col min="7392" max="7392" width="15" style="5" customWidth="1"/>
    <col min="7393" max="7393" width="16.140625" style="5" customWidth="1"/>
    <col min="7394" max="7622" width="11.42578125" style="5"/>
    <col min="7623" max="7623" width="9" style="5" customWidth="1"/>
    <col min="7624" max="7624" width="50" style="5" customWidth="1"/>
    <col min="7625" max="7625" width="7.140625" style="5" customWidth="1"/>
    <col min="7626" max="7626" width="10" style="5" customWidth="1"/>
    <col min="7627" max="7627" width="9.85546875" style="5" customWidth="1"/>
    <col min="7628" max="7628" width="16" style="5" customWidth="1"/>
    <col min="7629" max="7629" width="12.5703125" style="5" customWidth="1"/>
    <col min="7630" max="7630" width="14.85546875" style="5" customWidth="1"/>
    <col min="7631" max="7631" width="12.5703125" style="5" customWidth="1"/>
    <col min="7632" max="7632" width="17.85546875" style="5" customWidth="1"/>
    <col min="7633" max="7633" width="12.5703125" style="5" customWidth="1"/>
    <col min="7634" max="7634" width="14.85546875" style="5" customWidth="1"/>
    <col min="7635" max="7635" width="12.5703125" style="5" customWidth="1"/>
    <col min="7636" max="7636" width="17.42578125" style="5" customWidth="1"/>
    <col min="7637" max="7637" width="12.5703125" style="5" customWidth="1"/>
    <col min="7638" max="7638" width="15" style="5" customWidth="1"/>
    <col min="7639" max="7639" width="12.5703125" style="5" customWidth="1"/>
    <col min="7640" max="7640" width="15.85546875" style="5" customWidth="1"/>
    <col min="7641" max="7641" width="12.5703125" style="5" customWidth="1"/>
    <col min="7642" max="7642" width="13.5703125" style="5" customWidth="1"/>
    <col min="7643" max="7643" width="12.5703125" style="5" customWidth="1"/>
    <col min="7644" max="7644" width="15.85546875" style="5" customWidth="1"/>
    <col min="7645" max="7645" width="12.140625" style="5" customWidth="1"/>
    <col min="7646" max="7646" width="14.7109375" style="5" customWidth="1"/>
    <col min="7647" max="7647" width="12.140625" style="5" customWidth="1"/>
    <col min="7648" max="7648" width="15" style="5" customWidth="1"/>
    <col min="7649" max="7649" width="16.140625" style="5" customWidth="1"/>
    <col min="7650" max="7878" width="11.42578125" style="5"/>
    <col min="7879" max="7879" width="9" style="5" customWidth="1"/>
    <col min="7880" max="7880" width="50" style="5" customWidth="1"/>
    <col min="7881" max="7881" width="7.140625" style="5" customWidth="1"/>
    <col min="7882" max="7882" width="10" style="5" customWidth="1"/>
    <col min="7883" max="7883" width="9.85546875" style="5" customWidth="1"/>
    <col min="7884" max="7884" width="16" style="5" customWidth="1"/>
    <col min="7885" max="7885" width="12.5703125" style="5" customWidth="1"/>
    <col min="7886" max="7886" width="14.85546875" style="5" customWidth="1"/>
    <col min="7887" max="7887" width="12.5703125" style="5" customWidth="1"/>
    <col min="7888" max="7888" width="17.85546875" style="5" customWidth="1"/>
    <col min="7889" max="7889" width="12.5703125" style="5" customWidth="1"/>
    <col min="7890" max="7890" width="14.85546875" style="5" customWidth="1"/>
    <col min="7891" max="7891" width="12.5703125" style="5" customWidth="1"/>
    <col min="7892" max="7892" width="17.42578125" style="5" customWidth="1"/>
    <col min="7893" max="7893" width="12.5703125" style="5" customWidth="1"/>
    <col min="7894" max="7894" width="15" style="5" customWidth="1"/>
    <col min="7895" max="7895" width="12.5703125" style="5" customWidth="1"/>
    <col min="7896" max="7896" width="15.85546875" style="5" customWidth="1"/>
    <col min="7897" max="7897" width="12.5703125" style="5" customWidth="1"/>
    <col min="7898" max="7898" width="13.5703125" style="5" customWidth="1"/>
    <col min="7899" max="7899" width="12.5703125" style="5" customWidth="1"/>
    <col min="7900" max="7900" width="15.85546875" style="5" customWidth="1"/>
    <col min="7901" max="7901" width="12.140625" style="5" customWidth="1"/>
    <col min="7902" max="7902" width="14.7109375" style="5" customWidth="1"/>
    <col min="7903" max="7903" width="12.140625" style="5" customWidth="1"/>
    <col min="7904" max="7904" width="15" style="5" customWidth="1"/>
    <col min="7905" max="7905" width="16.140625" style="5" customWidth="1"/>
    <col min="7906" max="8134" width="11.42578125" style="5"/>
    <col min="8135" max="8135" width="9" style="5" customWidth="1"/>
    <col min="8136" max="8136" width="50" style="5" customWidth="1"/>
    <col min="8137" max="8137" width="7.140625" style="5" customWidth="1"/>
    <col min="8138" max="8138" width="10" style="5" customWidth="1"/>
    <col min="8139" max="8139" width="9.85546875" style="5" customWidth="1"/>
    <col min="8140" max="8140" width="16" style="5" customWidth="1"/>
    <col min="8141" max="8141" width="12.5703125" style="5" customWidth="1"/>
    <col min="8142" max="8142" width="14.85546875" style="5" customWidth="1"/>
    <col min="8143" max="8143" width="12.5703125" style="5" customWidth="1"/>
    <col min="8144" max="8144" width="17.85546875" style="5" customWidth="1"/>
    <col min="8145" max="8145" width="12.5703125" style="5" customWidth="1"/>
    <col min="8146" max="8146" width="14.85546875" style="5" customWidth="1"/>
    <col min="8147" max="8147" width="12.5703125" style="5" customWidth="1"/>
    <col min="8148" max="8148" width="17.42578125" style="5" customWidth="1"/>
    <col min="8149" max="8149" width="12.5703125" style="5" customWidth="1"/>
    <col min="8150" max="8150" width="15" style="5" customWidth="1"/>
    <col min="8151" max="8151" width="12.5703125" style="5" customWidth="1"/>
    <col min="8152" max="8152" width="15.85546875" style="5" customWidth="1"/>
    <col min="8153" max="8153" width="12.5703125" style="5" customWidth="1"/>
    <col min="8154" max="8154" width="13.5703125" style="5" customWidth="1"/>
    <col min="8155" max="8155" width="12.5703125" style="5" customWidth="1"/>
    <col min="8156" max="8156" width="15.85546875" style="5" customWidth="1"/>
    <col min="8157" max="8157" width="12.140625" style="5" customWidth="1"/>
    <col min="8158" max="8158" width="14.7109375" style="5" customWidth="1"/>
    <col min="8159" max="8159" width="12.140625" style="5" customWidth="1"/>
    <col min="8160" max="8160" width="15" style="5" customWidth="1"/>
    <col min="8161" max="8161" width="16.140625" style="5" customWidth="1"/>
    <col min="8162" max="8390" width="11.42578125" style="5"/>
    <col min="8391" max="8391" width="9" style="5" customWidth="1"/>
    <col min="8392" max="8392" width="50" style="5" customWidth="1"/>
    <col min="8393" max="8393" width="7.140625" style="5" customWidth="1"/>
    <col min="8394" max="8394" width="10" style="5" customWidth="1"/>
    <col min="8395" max="8395" width="9.85546875" style="5" customWidth="1"/>
    <col min="8396" max="8396" width="16" style="5" customWidth="1"/>
    <col min="8397" max="8397" width="12.5703125" style="5" customWidth="1"/>
    <col min="8398" max="8398" width="14.85546875" style="5" customWidth="1"/>
    <col min="8399" max="8399" width="12.5703125" style="5" customWidth="1"/>
    <col min="8400" max="8400" width="17.85546875" style="5" customWidth="1"/>
    <col min="8401" max="8401" width="12.5703125" style="5" customWidth="1"/>
    <col min="8402" max="8402" width="14.85546875" style="5" customWidth="1"/>
    <col min="8403" max="8403" width="12.5703125" style="5" customWidth="1"/>
    <col min="8404" max="8404" width="17.42578125" style="5" customWidth="1"/>
    <col min="8405" max="8405" width="12.5703125" style="5" customWidth="1"/>
    <col min="8406" max="8406" width="15" style="5" customWidth="1"/>
    <col min="8407" max="8407" width="12.5703125" style="5" customWidth="1"/>
    <col min="8408" max="8408" width="15.85546875" style="5" customWidth="1"/>
    <col min="8409" max="8409" width="12.5703125" style="5" customWidth="1"/>
    <col min="8410" max="8410" width="13.5703125" style="5" customWidth="1"/>
    <col min="8411" max="8411" width="12.5703125" style="5" customWidth="1"/>
    <col min="8412" max="8412" width="15.85546875" style="5" customWidth="1"/>
    <col min="8413" max="8413" width="12.140625" style="5" customWidth="1"/>
    <col min="8414" max="8414" width="14.7109375" style="5" customWidth="1"/>
    <col min="8415" max="8415" width="12.140625" style="5" customWidth="1"/>
    <col min="8416" max="8416" width="15" style="5" customWidth="1"/>
    <col min="8417" max="8417" width="16.140625" style="5" customWidth="1"/>
    <col min="8418" max="8646" width="11.42578125" style="5"/>
    <col min="8647" max="8647" width="9" style="5" customWidth="1"/>
    <col min="8648" max="8648" width="50" style="5" customWidth="1"/>
    <col min="8649" max="8649" width="7.140625" style="5" customWidth="1"/>
    <col min="8650" max="8650" width="10" style="5" customWidth="1"/>
    <col min="8651" max="8651" width="9.85546875" style="5" customWidth="1"/>
    <col min="8652" max="8652" width="16" style="5" customWidth="1"/>
    <col min="8653" max="8653" width="12.5703125" style="5" customWidth="1"/>
    <col min="8654" max="8654" width="14.85546875" style="5" customWidth="1"/>
    <col min="8655" max="8655" width="12.5703125" style="5" customWidth="1"/>
    <col min="8656" max="8656" width="17.85546875" style="5" customWidth="1"/>
    <col min="8657" max="8657" width="12.5703125" style="5" customWidth="1"/>
    <col min="8658" max="8658" width="14.85546875" style="5" customWidth="1"/>
    <col min="8659" max="8659" width="12.5703125" style="5" customWidth="1"/>
    <col min="8660" max="8660" width="17.42578125" style="5" customWidth="1"/>
    <col min="8661" max="8661" width="12.5703125" style="5" customWidth="1"/>
    <col min="8662" max="8662" width="15" style="5" customWidth="1"/>
    <col min="8663" max="8663" width="12.5703125" style="5" customWidth="1"/>
    <col min="8664" max="8664" width="15.85546875" style="5" customWidth="1"/>
    <col min="8665" max="8665" width="12.5703125" style="5" customWidth="1"/>
    <col min="8666" max="8666" width="13.5703125" style="5" customWidth="1"/>
    <col min="8667" max="8667" width="12.5703125" style="5" customWidth="1"/>
    <col min="8668" max="8668" width="15.85546875" style="5" customWidth="1"/>
    <col min="8669" max="8669" width="12.140625" style="5" customWidth="1"/>
    <col min="8670" max="8670" width="14.7109375" style="5" customWidth="1"/>
    <col min="8671" max="8671" width="12.140625" style="5" customWidth="1"/>
    <col min="8672" max="8672" width="15" style="5" customWidth="1"/>
    <col min="8673" max="8673" width="16.140625" style="5" customWidth="1"/>
    <col min="8674" max="8902" width="11.42578125" style="5"/>
    <col min="8903" max="8903" width="9" style="5" customWidth="1"/>
    <col min="8904" max="8904" width="50" style="5" customWidth="1"/>
    <col min="8905" max="8905" width="7.140625" style="5" customWidth="1"/>
    <col min="8906" max="8906" width="10" style="5" customWidth="1"/>
    <col min="8907" max="8907" width="9.85546875" style="5" customWidth="1"/>
    <col min="8908" max="8908" width="16" style="5" customWidth="1"/>
    <col min="8909" max="8909" width="12.5703125" style="5" customWidth="1"/>
    <col min="8910" max="8910" width="14.85546875" style="5" customWidth="1"/>
    <col min="8911" max="8911" width="12.5703125" style="5" customWidth="1"/>
    <col min="8912" max="8912" width="17.85546875" style="5" customWidth="1"/>
    <col min="8913" max="8913" width="12.5703125" style="5" customWidth="1"/>
    <col min="8914" max="8914" width="14.85546875" style="5" customWidth="1"/>
    <col min="8915" max="8915" width="12.5703125" style="5" customWidth="1"/>
    <col min="8916" max="8916" width="17.42578125" style="5" customWidth="1"/>
    <col min="8917" max="8917" width="12.5703125" style="5" customWidth="1"/>
    <col min="8918" max="8918" width="15" style="5" customWidth="1"/>
    <col min="8919" max="8919" width="12.5703125" style="5" customWidth="1"/>
    <col min="8920" max="8920" width="15.85546875" style="5" customWidth="1"/>
    <col min="8921" max="8921" width="12.5703125" style="5" customWidth="1"/>
    <col min="8922" max="8922" width="13.5703125" style="5" customWidth="1"/>
    <col min="8923" max="8923" width="12.5703125" style="5" customWidth="1"/>
    <col min="8924" max="8924" width="15.85546875" style="5" customWidth="1"/>
    <col min="8925" max="8925" width="12.140625" style="5" customWidth="1"/>
    <col min="8926" max="8926" width="14.7109375" style="5" customWidth="1"/>
    <col min="8927" max="8927" width="12.140625" style="5" customWidth="1"/>
    <col min="8928" max="8928" width="15" style="5" customWidth="1"/>
    <col min="8929" max="8929" width="16.140625" style="5" customWidth="1"/>
    <col min="8930" max="9158" width="11.42578125" style="5"/>
    <col min="9159" max="9159" width="9" style="5" customWidth="1"/>
    <col min="9160" max="9160" width="50" style="5" customWidth="1"/>
    <col min="9161" max="9161" width="7.140625" style="5" customWidth="1"/>
    <col min="9162" max="9162" width="10" style="5" customWidth="1"/>
    <col min="9163" max="9163" width="9.85546875" style="5" customWidth="1"/>
    <col min="9164" max="9164" width="16" style="5" customWidth="1"/>
    <col min="9165" max="9165" width="12.5703125" style="5" customWidth="1"/>
    <col min="9166" max="9166" width="14.85546875" style="5" customWidth="1"/>
    <col min="9167" max="9167" width="12.5703125" style="5" customWidth="1"/>
    <col min="9168" max="9168" width="17.85546875" style="5" customWidth="1"/>
    <col min="9169" max="9169" width="12.5703125" style="5" customWidth="1"/>
    <col min="9170" max="9170" width="14.85546875" style="5" customWidth="1"/>
    <col min="9171" max="9171" width="12.5703125" style="5" customWidth="1"/>
    <col min="9172" max="9172" width="17.42578125" style="5" customWidth="1"/>
    <col min="9173" max="9173" width="12.5703125" style="5" customWidth="1"/>
    <col min="9174" max="9174" width="15" style="5" customWidth="1"/>
    <col min="9175" max="9175" width="12.5703125" style="5" customWidth="1"/>
    <col min="9176" max="9176" width="15.85546875" style="5" customWidth="1"/>
    <col min="9177" max="9177" width="12.5703125" style="5" customWidth="1"/>
    <col min="9178" max="9178" width="13.5703125" style="5" customWidth="1"/>
    <col min="9179" max="9179" width="12.5703125" style="5" customWidth="1"/>
    <col min="9180" max="9180" width="15.85546875" style="5" customWidth="1"/>
    <col min="9181" max="9181" width="12.140625" style="5" customWidth="1"/>
    <col min="9182" max="9182" width="14.7109375" style="5" customWidth="1"/>
    <col min="9183" max="9183" width="12.140625" style="5" customWidth="1"/>
    <col min="9184" max="9184" width="15" style="5" customWidth="1"/>
    <col min="9185" max="9185" width="16.140625" style="5" customWidth="1"/>
    <col min="9186" max="9414" width="11.42578125" style="5"/>
    <col min="9415" max="9415" width="9" style="5" customWidth="1"/>
    <col min="9416" max="9416" width="50" style="5" customWidth="1"/>
    <col min="9417" max="9417" width="7.140625" style="5" customWidth="1"/>
    <col min="9418" max="9418" width="10" style="5" customWidth="1"/>
    <col min="9419" max="9419" width="9.85546875" style="5" customWidth="1"/>
    <col min="9420" max="9420" width="16" style="5" customWidth="1"/>
    <col min="9421" max="9421" width="12.5703125" style="5" customWidth="1"/>
    <col min="9422" max="9422" width="14.85546875" style="5" customWidth="1"/>
    <col min="9423" max="9423" width="12.5703125" style="5" customWidth="1"/>
    <col min="9424" max="9424" width="17.85546875" style="5" customWidth="1"/>
    <col min="9425" max="9425" width="12.5703125" style="5" customWidth="1"/>
    <col min="9426" max="9426" width="14.85546875" style="5" customWidth="1"/>
    <col min="9427" max="9427" width="12.5703125" style="5" customWidth="1"/>
    <col min="9428" max="9428" width="17.42578125" style="5" customWidth="1"/>
    <col min="9429" max="9429" width="12.5703125" style="5" customWidth="1"/>
    <col min="9430" max="9430" width="15" style="5" customWidth="1"/>
    <col min="9431" max="9431" width="12.5703125" style="5" customWidth="1"/>
    <col min="9432" max="9432" width="15.85546875" style="5" customWidth="1"/>
    <col min="9433" max="9433" width="12.5703125" style="5" customWidth="1"/>
    <col min="9434" max="9434" width="13.5703125" style="5" customWidth="1"/>
    <col min="9435" max="9435" width="12.5703125" style="5" customWidth="1"/>
    <col min="9436" max="9436" width="15.85546875" style="5" customWidth="1"/>
    <col min="9437" max="9437" width="12.140625" style="5" customWidth="1"/>
    <col min="9438" max="9438" width="14.7109375" style="5" customWidth="1"/>
    <col min="9439" max="9439" width="12.140625" style="5" customWidth="1"/>
    <col min="9440" max="9440" width="15" style="5" customWidth="1"/>
    <col min="9441" max="9441" width="16.140625" style="5" customWidth="1"/>
    <col min="9442" max="9670" width="11.42578125" style="5"/>
    <col min="9671" max="9671" width="9" style="5" customWidth="1"/>
    <col min="9672" max="9672" width="50" style="5" customWidth="1"/>
    <col min="9673" max="9673" width="7.140625" style="5" customWidth="1"/>
    <col min="9674" max="9674" width="10" style="5" customWidth="1"/>
    <col min="9675" max="9675" width="9.85546875" style="5" customWidth="1"/>
    <col min="9676" max="9676" width="16" style="5" customWidth="1"/>
    <col min="9677" max="9677" width="12.5703125" style="5" customWidth="1"/>
    <col min="9678" max="9678" width="14.85546875" style="5" customWidth="1"/>
    <col min="9679" max="9679" width="12.5703125" style="5" customWidth="1"/>
    <col min="9680" max="9680" width="17.85546875" style="5" customWidth="1"/>
    <col min="9681" max="9681" width="12.5703125" style="5" customWidth="1"/>
    <col min="9682" max="9682" width="14.85546875" style="5" customWidth="1"/>
    <col min="9683" max="9683" width="12.5703125" style="5" customWidth="1"/>
    <col min="9684" max="9684" width="17.42578125" style="5" customWidth="1"/>
    <col min="9685" max="9685" width="12.5703125" style="5" customWidth="1"/>
    <col min="9686" max="9686" width="15" style="5" customWidth="1"/>
    <col min="9687" max="9687" width="12.5703125" style="5" customWidth="1"/>
    <col min="9688" max="9688" width="15.85546875" style="5" customWidth="1"/>
    <col min="9689" max="9689" width="12.5703125" style="5" customWidth="1"/>
    <col min="9690" max="9690" width="13.5703125" style="5" customWidth="1"/>
    <col min="9691" max="9691" width="12.5703125" style="5" customWidth="1"/>
    <col min="9692" max="9692" width="15.85546875" style="5" customWidth="1"/>
    <col min="9693" max="9693" width="12.140625" style="5" customWidth="1"/>
    <col min="9694" max="9694" width="14.7109375" style="5" customWidth="1"/>
    <col min="9695" max="9695" width="12.140625" style="5" customWidth="1"/>
    <col min="9696" max="9696" width="15" style="5" customWidth="1"/>
    <col min="9697" max="9697" width="16.140625" style="5" customWidth="1"/>
    <col min="9698" max="9926" width="11.42578125" style="5"/>
    <col min="9927" max="9927" width="9" style="5" customWidth="1"/>
    <col min="9928" max="9928" width="50" style="5" customWidth="1"/>
    <col min="9929" max="9929" width="7.140625" style="5" customWidth="1"/>
    <col min="9930" max="9930" width="10" style="5" customWidth="1"/>
    <col min="9931" max="9931" width="9.85546875" style="5" customWidth="1"/>
    <col min="9932" max="9932" width="16" style="5" customWidth="1"/>
    <col min="9933" max="9933" width="12.5703125" style="5" customWidth="1"/>
    <col min="9934" max="9934" width="14.85546875" style="5" customWidth="1"/>
    <col min="9935" max="9935" width="12.5703125" style="5" customWidth="1"/>
    <col min="9936" max="9936" width="17.85546875" style="5" customWidth="1"/>
    <col min="9937" max="9937" width="12.5703125" style="5" customWidth="1"/>
    <col min="9938" max="9938" width="14.85546875" style="5" customWidth="1"/>
    <col min="9939" max="9939" width="12.5703125" style="5" customWidth="1"/>
    <col min="9940" max="9940" width="17.42578125" style="5" customWidth="1"/>
    <col min="9941" max="9941" width="12.5703125" style="5" customWidth="1"/>
    <col min="9942" max="9942" width="15" style="5" customWidth="1"/>
    <col min="9943" max="9943" width="12.5703125" style="5" customWidth="1"/>
    <col min="9944" max="9944" width="15.85546875" style="5" customWidth="1"/>
    <col min="9945" max="9945" width="12.5703125" style="5" customWidth="1"/>
    <col min="9946" max="9946" width="13.5703125" style="5" customWidth="1"/>
    <col min="9947" max="9947" width="12.5703125" style="5" customWidth="1"/>
    <col min="9948" max="9948" width="15.85546875" style="5" customWidth="1"/>
    <col min="9949" max="9949" width="12.140625" style="5" customWidth="1"/>
    <col min="9950" max="9950" width="14.7109375" style="5" customWidth="1"/>
    <col min="9951" max="9951" width="12.140625" style="5" customWidth="1"/>
    <col min="9952" max="9952" width="15" style="5" customWidth="1"/>
    <col min="9953" max="9953" width="16.140625" style="5" customWidth="1"/>
    <col min="9954" max="10182" width="11.42578125" style="5"/>
    <col min="10183" max="10183" width="9" style="5" customWidth="1"/>
    <col min="10184" max="10184" width="50" style="5" customWidth="1"/>
    <col min="10185" max="10185" width="7.140625" style="5" customWidth="1"/>
    <col min="10186" max="10186" width="10" style="5" customWidth="1"/>
    <col min="10187" max="10187" width="9.85546875" style="5" customWidth="1"/>
    <col min="10188" max="10188" width="16" style="5" customWidth="1"/>
    <col min="10189" max="10189" width="12.5703125" style="5" customWidth="1"/>
    <col min="10190" max="10190" width="14.85546875" style="5" customWidth="1"/>
    <col min="10191" max="10191" width="12.5703125" style="5" customWidth="1"/>
    <col min="10192" max="10192" width="17.85546875" style="5" customWidth="1"/>
    <col min="10193" max="10193" width="12.5703125" style="5" customWidth="1"/>
    <col min="10194" max="10194" width="14.85546875" style="5" customWidth="1"/>
    <col min="10195" max="10195" width="12.5703125" style="5" customWidth="1"/>
    <col min="10196" max="10196" width="17.42578125" style="5" customWidth="1"/>
    <col min="10197" max="10197" width="12.5703125" style="5" customWidth="1"/>
    <col min="10198" max="10198" width="15" style="5" customWidth="1"/>
    <col min="10199" max="10199" width="12.5703125" style="5" customWidth="1"/>
    <col min="10200" max="10200" width="15.85546875" style="5" customWidth="1"/>
    <col min="10201" max="10201" width="12.5703125" style="5" customWidth="1"/>
    <col min="10202" max="10202" width="13.5703125" style="5" customWidth="1"/>
    <col min="10203" max="10203" width="12.5703125" style="5" customWidth="1"/>
    <col min="10204" max="10204" width="15.85546875" style="5" customWidth="1"/>
    <col min="10205" max="10205" width="12.140625" style="5" customWidth="1"/>
    <col min="10206" max="10206" width="14.7109375" style="5" customWidth="1"/>
    <col min="10207" max="10207" width="12.140625" style="5" customWidth="1"/>
    <col min="10208" max="10208" width="15" style="5" customWidth="1"/>
    <col min="10209" max="10209" width="16.140625" style="5" customWidth="1"/>
    <col min="10210" max="10438" width="11.42578125" style="5"/>
    <col min="10439" max="10439" width="9" style="5" customWidth="1"/>
    <col min="10440" max="10440" width="50" style="5" customWidth="1"/>
    <col min="10441" max="10441" width="7.140625" style="5" customWidth="1"/>
    <col min="10442" max="10442" width="10" style="5" customWidth="1"/>
    <col min="10443" max="10443" width="9.85546875" style="5" customWidth="1"/>
    <col min="10444" max="10444" width="16" style="5" customWidth="1"/>
    <col min="10445" max="10445" width="12.5703125" style="5" customWidth="1"/>
    <col min="10446" max="10446" width="14.85546875" style="5" customWidth="1"/>
    <col min="10447" max="10447" width="12.5703125" style="5" customWidth="1"/>
    <col min="10448" max="10448" width="17.85546875" style="5" customWidth="1"/>
    <col min="10449" max="10449" width="12.5703125" style="5" customWidth="1"/>
    <col min="10450" max="10450" width="14.85546875" style="5" customWidth="1"/>
    <col min="10451" max="10451" width="12.5703125" style="5" customWidth="1"/>
    <col min="10452" max="10452" width="17.42578125" style="5" customWidth="1"/>
    <col min="10453" max="10453" width="12.5703125" style="5" customWidth="1"/>
    <col min="10454" max="10454" width="15" style="5" customWidth="1"/>
    <col min="10455" max="10455" width="12.5703125" style="5" customWidth="1"/>
    <col min="10456" max="10456" width="15.85546875" style="5" customWidth="1"/>
    <col min="10457" max="10457" width="12.5703125" style="5" customWidth="1"/>
    <col min="10458" max="10458" width="13.5703125" style="5" customWidth="1"/>
    <col min="10459" max="10459" width="12.5703125" style="5" customWidth="1"/>
    <col min="10460" max="10460" width="15.85546875" style="5" customWidth="1"/>
    <col min="10461" max="10461" width="12.140625" style="5" customWidth="1"/>
    <col min="10462" max="10462" width="14.7109375" style="5" customWidth="1"/>
    <col min="10463" max="10463" width="12.140625" style="5" customWidth="1"/>
    <col min="10464" max="10464" width="15" style="5" customWidth="1"/>
    <col min="10465" max="10465" width="16.140625" style="5" customWidth="1"/>
    <col min="10466" max="10694" width="11.42578125" style="5"/>
    <col min="10695" max="10695" width="9" style="5" customWidth="1"/>
    <col min="10696" max="10696" width="50" style="5" customWidth="1"/>
    <col min="10697" max="10697" width="7.140625" style="5" customWidth="1"/>
    <col min="10698" max="10698" width="10" style="5" customWidth="1"/>
    <col min="10699" max="10699" width="9.85546875" style="5" customWidth="1"/>
    <col min="10700" max="10700" width="16" style="5" customWidth="1"/>
    <col min="10701" max="10701" width="12.5703125" style="5" customWidth="1"/>
    <col min="10702" max="10702" width="14.85546875" style="5" customWidth="1"/>
    <col min="10703" max="10703" width="12.5703125" style="5" customWidth="1"/>
    <col min="10704" max="10704" width="17.85546875" style="5" customWidth="1"/>
    <col min="10705" max="10705" width="12.5703125" style="5" customWidth="1"/>
    <col min="10706" max="10706" width="14.85546875" style="5" customWidth="1"/>
    <col min="10707" max="10707" width="12.5703125" style="5" customWidth="1"/>
    <col min="10708" max="10708" width="17.42578125" style="5" customWidth="1"/>
    <col min="10709" max="10709" width="12.5703125" style="5" customWidth="1"/>
    <col min="10710" max="10710" width="15" style="5" customWidth="1"/>
    <col min="10711" max="10711" width="12.5703125" style="5" customWidth="1"/>
    <col min="10712" max="10712" width="15.85546875" style="5" customWidth="1"/>
    <col min="10713" max="10713" width="12.5703125" style="5" customWidth="1"/>
    <col min="10714" max="10714" width="13.5703125" style="5" customWidth="1"/>
    <col min="10715" max="10715" width="12.5703125" style="5" customWidth="1"/>
    <col min="10716" max="10716" width="15.85546875" style="5" customWidth="1"/>
    <col min="10717" max="10717" width="12.140625" style="5" customWidth="1"/>
    <col min="10718" max="10718" width="14.7109375" style="5" customWidth="1"/>
    <col min="10719" max="10719" width="12.140625" style="5" customWidth="1"/>
    <col min="10720" max="10720" width="15" style="5" customWidth="1"/>
    <col min="10721" max="10721" width="16.140625" style="5" customWidth="1"/>
    <col min="10722" max="10950" width="11.42578125" style="5"/>
    <col min="10951" max="10951" width="9" style="5" customWidth="1"/>
    <col min="10952" max="10952" width="50" style="5" customWidth="1"/>
    <col min="10953" max="10953" width="7.140625" style="5" customWidth="1"/>
    <col min="10954" max="10954" width="10" style="5" customWidth="1"/>
    <col min="10955" max="10955" width="9.85546875" style="5" customWidth="1"/>
    <col min="10956" max="10956" width="16" style="5" customWidth="1"/>
    <col min="10957" max="10957" width="12.5703125" style="5" customWidth="1"/>
    <col min="10958" max="10958" width="14.85546875" style="5" customWidth="1"/>
    <col min="10959" max="10959" width="12.5703125" style="5" customWidth="1"/>
    <col min="10960" max="10960" width="17.85546875" style="5" customWidth="1"/>
    <col min="10961" max="10961" width="12.5703125" style="5" customWidth="1"/>
    <col min="10962" max="10962" width="14.85546875" style="5" customWidth="1"/>
    <col min="10963" max="10963" width="12.5703125" style="5" customWidth="1"/>
    <col min="10964" max="10964" width="17.42578125" style="5" customWidth="1"/>
    <col min="10965" max="10965" width="12.5703125" style="5" customWidth="1"/>
    <col min="10966" max="10966" width="15" style="5" customWidth="1"/>
    <col min="10967" max="10967" width="12.5703125" style="5" customWidth="1"/>
    <col min="10968" max="10968" width="15.85546875" style="5" customWidth="1"/>
    <col min="10969" max="10969" width="12.5703125" style="5" customWidth="1"/>
    <col min="10970" max="10970" width="13.5703125" style="5" customWidth="1"/>
    <col min="10971" max="10971" width="12.5703125" style="5" customWidth="1"/>
    <col min="10972" max="10972" width="15.85546875" style="5" customWidth="1"/>
    <col min="10973" max="10973" width="12.140625" style="5" customWidth="1"/>
    <col min="10974" max="10974" width="14.7109375" style="5" customWidth="1"/>
    <col min="10975" max="10975" width="12.140625" style="5" customWidth="1"/>
    <col min="10976" max="10976" width="15" style="5" customWidth="1"/>
    <col min="10977" max="10977" width="16.140625" style="5" customWidth="1"/>
    <col min="10978" max="11206" width="11.42578125" style="5"/>
    <col min="11207" max="11207" width="9" style="5" customWidth="1"/>
    <col min="11208" max="11208" width="50" style="5" customWidth="1"/>
    <col min="11209" max="11209" width="7.140625" style="5" customWidth="1"/>
    <col min="11210" max="11210" width="10" style="5" customWidth="1"/>
    <col min="11211" max="11211" width="9.85546875" style="5" customWidth="1"/>
    <col min="11212" max="11212" width="16" style="5" customWidth="1"/>
    <col min="11213" max="11213" width="12.5703125" style="5" customWidth="1"/>
    <col min="11214" max="11214" width="14.85546875" style="5" customWidth="1"/>
    <col min="11215" max="11215" width="12.5703125" style="5" customWidth="1"/>
    <col min="11216" max="11216" width="17.85546875" style="5" customWidth="1"/>
    <col min="11217" max="11217" width="12.5703125" style="5" customWidth="1"/>
    <col min="11218" max="11218" width="14.85546875" style="5" customWidth="1"/>
    <col min="11219" max="11219" width="12.5703125" style="5" customWidth="1"/>
    <col min="11220" max="11220" width="17.42578125" style="5" customWidth="1"/>
    <col min="11221" max="11221" width="12.5703125" style="5" customWidth="1"/>
    <col min="11222" max="11222" width="15" style="5" customWidth="1"/>
    <col min="11223" max="11223" width="12.5703125" style="5" customWidth="1"/>
    <col min="11224" max="11224" width="15.85546875" style="5" customWidth="1"/>
    <col min="11225" max="11225" width="12.5703125" style="5" customWidth="1"/>
    <col min="11226" max="11226" width="13.5703125" style="5" customWidth="1"/>
    <col min="11227" max="11227" width="12.5703125" style="5" customWidth="1"/>
    <col min="11228" max="11228" width="15.85546875" style="5" customWidth="1"/>
    <col min="11229" max="11229" width="12.140625" style="5" customWidth="1"/>
    <col min="11230" max="11230" width="14.7109375" style="5" customWidth="1"/>
    <col min="11231" max="11231" width="12.140625" style="5" customWidth="1"/>
    <col min="11232" max="11232" width="15" style="5" customWidth="1"/>
    <col min="11233" max="11233" width="16.140625" style="5" customWidth="1"/>
    <col min="11234" max="11462" width="11.42578125" style="5"/>
    <col min="11463" max="11463" width="9" style="5" customWidth="1"/>
    <col min="11464" max="11464" width="50" style="5" customWidth="1"/>
    <col min="11465" max="11465" width="7.140625" style="5" customWidth="1"/>
    <col min="11466" max="11466" width="10" style="5" customWidth="1"/>
    <col min="11467" max="11467" width="9.85546875" style="5" customWidth="1"/>
    <col min="11468" max="11468" width="16" style="5" customWidth="1"/>
    <col min="11469" max="11469" width="12.5703125" style="5" customWidth="1"/>
    <col min="11470" max="11470" width="14.85546875" style="5" customWidth="1"/>
    <col min="11471" max="11471" width="12.5703125" style="5" customWidth="1"/>
    <col min="11472" max="11472" width="17.85546875" style="5" customWidth="1"/>
    <col min="11473" max="11473" width="12.5703125" style="5" customWidth="1"/>
    <col min="11474" max="11474" width="14.85546875" style="5" customWidth="1"/>
    <col min="11475" max="11475" width="12.5703125" style="5" customWidth="1"/>
    <col min="11476" max="11476" width="17.42578125" style="5" customWidth="1"/>
    <col min="11477" max="11477" width="12.5703125" style="5" customWidth="1"/>
    <col min="11478" max="11478" width="15" style="5" customWidth="1"/>
    <col min="11479" max="11479" width="12.5703125" style="5" customWidth="1"/>
    <col min="11480" max="11480" width="15.85546875" style="5" customWidth="1"/>
    <col min="11481" max="11481" width="12.5703125" style="5" customWidth="1"/>
    <col min="11482" max="11482" width="13.5703125" style="5" customWidth="1"/>
    <col min="11483" max="11483" width="12.5703125" style="5" customWidth="1"/>
    <col min="11484" max="11484" width="15.85546875" style="5" customWidth="1"/>
    <col min="11485" max="11485" width="12.140625" style="5" customWidth="1"/>
    <col min="11486" max="11486" width="14.7109375" style="5" customWidth="1"/>
    <col min="11487" max="11487" width="12.140625" style="5" customWidth="1"/>
    <col min="11488" max="11488" width="15" style="5" customWidth="1"/>
    <col min="11489" max="11489" width="16.140625" style="5" customWidth="1"/>
    <col min="11490" max="11718" width="11.42578125" style="5"/>
    <col min="11719" max="11719" width="9" style="5" customWidth="1"/>
    <col min="11720" max="11720" width="50" style="5" customWidth="1"/>
    <col min="11721" max="11721" width="7.140625" style="5" customWidth="1"/>
    <col min="11722" max="11722" width="10" style="5" customWidth="1"/>
    <col min="11723" max="11723" width="9.85546875" style="5" customWidth="1"/>
    <col min="11724" max="11724" width="16" style="5" customWidth="1"/>
    <col min="11725" max="11725" width="12.5703125" style="5" customWidth="1"/>
    <col min="11726" max="11726" width="14.85546875" style="5" customWidth="1"/>
    <col min="11727" max="11727" width="12.5703125" style="5" customWidth="1"/>
    <col min="11728" max="11728" width="17.85546875" style="5" customWidth="1"/>
    <col min="11729" max="11729" width="12.5703125" style="5" customWidth="1"/>
    <col min="11730" max="11730" width="14.85546875" style="5" customWidth="1"/>
    <col min="11731" max="11731" width="12.5703125" style="5" customWidth="1"/>
    <col min="11732" max="11732" width="17.42578125" style="5" customWidth="1"/>
    <col min="11733" max="11733" width="12.5703125" style="5" customWidth="1"/>
    <col min="11734" max="11734" width="15" style="5" customWidth="1"/>
    <col min="11735" max="11735" width="12.5703125" style="5" customWidth="1"/>
    <col min="11736" max="11736" width="15.85546875" style="5" customWidth="1"/>
    <col min="11737" max="11737" width="12.5703125" style="5" customWidth="1"/>
    <col min="11738" max="11738" width="13.5703125" style="5" customWidth="1"/>
    <col min="11739" max="11739" width="12.5703125" style="5" customWidth="1"/>
    <col min="11740" max="11740" width="15.85546875" style="5" customWidth="1"/>
    <col min="11741" max="11741" width="12.140625" style="5" customWidth="1"/>
    <col min="11742" max="11742" width="14.7109375" style="5" customWidth="1"/>
    <col min="11743" max="11743" width="12.140625" style="5" customWidth="1"/>
    <col min="11744" max="11744" width="15" style="5" customWidth="1"/>
    <col min="11745" max="11745" width="16.140625" style="5" customWidth="1"/>
    <col min="11746" max="11974" width="11.42578125" style="5"/>
    <col min="11975" max="11975" width="9" style="5" customWidth="1"/>
    <col min="11976" max="11976" width="50" style="5" customWidth="1"/>
    <col min="11977" max="11977" width="7.140625" style="5" customWidth="1"/>
    <col min="11978" max="11978" width="10" style="5" customWidth="1"/>
    <col min="11979" max="11979" width="9.85546875" style="5" customWidth="1"/>
    <col min="11980" max="11980" width="16" style="5" customWidth="1"/>
    <col min="11981" max="11981" width="12.5703125" style="5" customWidth="1"/>
    <col min="11982" max="11982" width="14.85546875" style="5" customWidth="1"/>
    <col min="11983" max="11983" width="12.5703125" style="5" customWidth="1"/>
    <col min="11984" max="11984" width="17.85546875" style="5" customWidth="1"/>
    <col min="11985" max="11985" width="12.5703125" style="5" customWidth="1"/>
    <col min="11986" max="11986" width="14.85546875" style="5" customWidth="1"/>
    <col min="11987" max="11987" width="12.5703125" style="5" customWidth="1"/>
    <col min="11988" max="11988" width="17.42578125" style="5" customWidth="1"/>
    <col min="11989" max="11989" width="12.5703125" style="5" customWidth="1"/>
    <col min="11990" max="11990" width="15" style="5" customWidth="1"/>
    <col min="11991" max="11991" width="12.5703125" style="5" customWidth="1"/>
    <col min="11992" max="11992" width="15.85546875" style="5" customWidth="1"/>
    <col min="11993" max="11993" width="12.5703125" style="5" customWidth="1"/>
    <col min="11994" max="11994" width="13.5703125" style="5" customWidth="1"/>
    <col min="11995" max="11995" width="12.5703125" style="5" customWidth="1"/>
    <col min="11996" max="11996" width="15.85546875" style="5" customWidth="1"/>
    <col min="11997" max="11997" width="12.140625" style="5" customWidth="1"/>
    <col min="11998" max="11998" width="14.7109375" style="5" customWidth="1"/>
    <col min="11999" max="11999" width="12.140625" style="5" customWidth="1"/>
    <col min="12000" max="12000" width="15" style="5" customWidth="1"/>
    <col min="12001" max="12001" width="16.140625" style="5" customWidth="1"/>
    <col min="12002" max="12230" width="11.42578125" style="5"/>
    <col min="12231" max="12231" width="9" style="5" customWidth="1"/>
    <col min="12232" max="12232" width="50" style="5" customWidth="1"/>
    <col min="12233" max="12233" width="7.140625" style="5" customWidth="1"/>
    <col min="12234" max="12234" width="10" style="5" customWidth="1"/>
    <col min="12235" max="12235" width="9.85546875" style="5" customWidth="1"/>
    <col min="12236" max="12236" width="16" style="5" customWidth="1"/>
    <col min="12237" max="12237" width="12.5703125" style="5" customWidth="1"/>
    <col min="12238" max="12238" width="14.85546875" style="5" customWidth="1"/>
    <col min="12239" max="12239" width="12.5703125" style="5" customWidth="1"/>
    <col min="12240" max="12240" width="17.85546875" style="5" customWidth="1"/>
    <col min="12241" max="12241" width="12.5703125" style="5" customWidth="1"/>
    <col min="12242" max="12242" width="14.85546875" style="5" customWidth="1"/>
    <col min="12243" max="12243" width="12.5703125" style="5" customWidth="1"/>
    <col min="12244" max="12244" width="17.42578125" style="5" customWidth="1"/>
    <col min="12245" max="12245" width="12.5703125" style="5" customWidth="1"/>
    <col min="12246" max="12246" width="15" style="5" customWidth="1"/>
    <col min="12247" max="12247" width="12.5703125" style="5" customWidth="1"/>
    <col min="12248" max="12248" width="15.85546875" style="5" customWidth="1"/>
    <col min="12249" max="12249" width="12.5703125" style="5" customWidth="1"/>
    <col min="12250" max="12250" width="13.5703125" style="5" customWidth="1"/>
    <col min="12251" max="12251" width="12.5703125" style="5" customWidth="1"/>
    <col min="12252" max="12252" width="15.85546875" style="5" customWidth="1"/>
    <col min="12253" max="12253" width="12.140625" style="5" customWidth="1"/>
    <col min="12254" max="12254" width="14.7109375" style="5" customWidth="1"/>
    <col min="12255" max="12255" width="12.140625" style="5" customWidth="1"/>
    <col min="12256" max="12256" width="15" style="5" customWidth="1"/>
    <col min="12257" max="12257" width="16.140625" style="5" customWidth="1"/>
    <col min="12258" max="12486" width="11.42578125" style="5"/>
    <col min="12487" max="12487" width="9" style="5" customWidth="1"/>
    <col min="12488" max="12488" width="50" style="5" customWidth="1"/>
    <col min="12489" max="12489" width="7.140625" style="5" customWidth="1"/>
    <col min="12490" max="12490" width="10" style="5" customWidth="1"/>
    <col min="12491" max="12491" width="9.85546875" style="5" customWidth="1"/>
    <col min="12492" max="12492" width="16" style="5" customWidth="1"/>
    <col min="12493" max="12493" width="12.5703125" style="5" customWidth="1"/>
    <col min="12494" max="12494" width="14.85546875" style="5" customWidth="1"/>
    <col min="12495" max="12495" width="12.5703125" style="5" customWidth="1"/>
    <col min="12496" max="12496" width="17.85546875" style="5" customWidth="1"/>
    <col min="12497" max="12497" width="12.5703125" style="5" customWidth="1"/>
    <col min="12498" max="12498" width="14.85546875" style="5" customWidth="1"/>
    <col min="12499" max="12499" width="12.5703125" style="5" customWidth="1"/>
    <col min="12500" max="12500" width="17.42578125" style="5" customWidth="1"/>
    <col min="12501" max="12501" width="12.5703125" style="5" customWidth="1"/>
    <col min="12502" max="12502" width="15" style="5" customWidth="1"/>
    <col min="12503" max="12503" width="12.5703125" style="5" customWidth="1"/>
    <col min="12504" max="12504" width="15.85546875" style="5" customWidth="1"/>
    <col min="12505" max="12505" width="12.5703125" style="5" customWidth="1"/>
    <col min="12506" max="12506" width="13.5703125" style="5" customWidth="1"/>
    <col min="12507" max="12507" width="12.5703125" style="5" customWidth="1"/>
    <col min="12508" max="12508" width="15.85546875" style="5" customWidth="1"/>
    <col min="12509" max="12509" width="12.140625" style="5" customWidth="1"/>
    <col min="12510" max="12510" width="14.7109375" style="5" customWidth="1"/>
    <col min="12511" max="12511" width="12.140625" style="5" customWidth="1"/>
    <col min="12512" max="12512" width="15" style="5" customWidth="1"/>
    <col min="12513" max="12513" width="16.140625" style="5" customWidth="1"/>
    <col min="12514" max="12742" width="11.42578125" style="5"/>
    <col min="12743" max="12743" width="9" style="5" customWidth="1"/>
    <col min="12744" max="12744" width="50" style="5" customWidth="1"/>
    <col min="12745" max="12745" width="7.140625" style="5" customWidth="1"/>
    <col min="12746" max="12746" width="10" style="5" customWidth="1"/>
    <col min="12747" max="12747" width="9.85546875" style="5" customWidth="1"/>
    <col min="12748" max="12748" width="16" style="5" customWidth="1"/>
    <col min="12749" max="12749" width="12.5703125" style="5" customWidth="1"/>
    <col min="12750" max="12750" width="14.85546875" style="5" customWidth="1"/>
    <col min="12751" max="12751" width="12.5703125" style="5" customWidth="1"/>
    <col min="12752" max="12752" width="17.85546875" style="5" customWidth="1"/>
    <col min="12753" max="12753" width="12.5703125" style="5" customWidth="1"/>
    <col min="12754" max="12754" width="14.85546875" style="5" customWidth="1"/>
    <col min="12755" max="12755" width="12.5703125" style="5" customWidth="1"/>
    <col min="12756" max="12756" width="17.42578125" style="5" customWidth="1"/>
    <col min="12757" max="12757" width="12.5703125" style="5" customWidth="1"/>
    <col min="12758" max="12758" width="15" style="5" customWidth="1"/>
    <col min="12759" max="12759" width="12.5703125" style="5" customWidth="1"/>
    <col min="12760" max="12760" width="15.85546875" style="5" customWidth="1"/>
    <col min="12761" max="12761" width="12.5703125" style="5" customWidth="1"/>
    <col min="12762" max="12762" width="13.5703125" style="5" customWidth="1"/>
    <col min="12763" max="12763" width="12.5703125" style="5" customWidth="1"/>
    <col min="12764" max="12764" width="15.85546875" style="5" customWidth="1"/>
    <col min="12765" max="12765" width="12.140625" style="5" customWidth="1"/>
    <col min="12766" max="12766" width="14.7109375" style="5" customWidth="1"/>
    <col min="12767" max="12767" width="12.140625" style="5" customWidth="1"/>
    <col min="12768" max="12768" width="15" style="5" customWidth="1"/>
    <col min="12769" max="12769" width="16.140625" style="5" customWidth="1"/>
    <col min="12770" max="12998" width="11.42578125" style="5"/>
    <col min="12999" max="12999" width="9" style="5" customWidth="1"/>
    <col min="13000" max="13000" width="50" style="5" customWidth="1"/>
    <col min="13001" max="13001" width="7.140625" style="5" customWidth="1"/>
    <col min="13002" max="13002" width="10" style="5" customWidth="1"/>
    <col min="13003" max="13003" width="9.85546875" style="5" customWidth="1"/>
    <col min="13004" max="13004" width="16" style="5" customWidth="1"/>
    <col min="13005" max="13005" width="12.5703125" style="5" customWidth="1"/>
    <col min="13006" max="13006" width="14.85546875" style="5" customWidth="1"/>
    <col min="13007" max="13007" width="12.5703125" style="5" customWidth="1"/>
    <col min="13008" max="13008" width="17.85546875" style="5" customWidth="1"/>
    <col min="13009" max="13009" width="12.5703125" style="5" customWidth="1"/>
    <col min="13010" max="13010" width="14.85546875" style="5" customWidth="1"/>
    <col min="13011" max="13011" width="12.5703125" style="5" customWidth="1"/>
    <col min="13012" max="13012" width="17.42578125" style="5" customWidth="1"/>
    <col min="13013" max="13013" width="12.5703125" style="5" customWidth="1"/>
    <col min="13014" max="13014" width="15" style="5" customWidth="1"/>
    <col min="13015" max="13015" width="12.5703125" style="5" customWidth="1"/>
    <col min="13016" max="13016" width="15.85546875" style="5" customWidth="1"/>
    <col min="13017" max="13017" width="12.5703125" style="5" customWidth="1"/>
    <col min="13018" max="13018" width="13.5703125" style="5" customWidth="1"/>
    <col min="13019" max="13019" width="12.5703125" style="5" customWidth="1"/>
    <col min="13020" max="13020" width="15.85546875" style="5" customWidth="1"/>
    <col min="13021" max="13021" width="12.140625" style="5" customWidth="1"/>
    <col min="13022" max="13022" width="14.7109375" style="5" customWidth="1"/>
    <col min="13023" max="13023" width="12.140625" style="5" customWidth="1"/>
    <col min="13024" max="13024" width="15" style="5" customWidth="1"/>
    <col min="13025" max="13025" width="16.140625" style="5" customWidth="1"/>
    <col min="13026" max="13254" width="11.42578125" style="5"/>
    <col min="13255" max="13255" width="9" style="5" customWidth="1"/>
    <col min="13256" max="13256" width="50" style="5" customWidth="1"/>
    <col min="13257" max="13257" width="7.140625" style="5" customWidth="1"/>
    <col min="13258" max="13258" width="10" style="5" customWidth="1"/>
    <col min="13259" max="13259" width="9.85546875" style="5" customWidth="1"/>
    <col min="13260" max="13260" width="16" style="5" customWidth="1"/>
    <col min="13261" max="13261" width="12.5703125" style="5" customWidth="1"/>
    <col min="13262" max="13262" width="14.85546875" style="5" customWidth="1"/>
    <col min="13263" max="13263" width="12.5703125" style="5" customWidth="1"/>
    <col min="13264" max="13264" width="17.85546875" style="5" customWidth="1"/>
    <col min="13265" max="13265" width="12.5703125" style="5" customWidth="1"/>
    <col min="13266" max="13266" width="14.85546875" style="5" customWidth="1"/>
    <col min="13267" max="13267" width="12.5703125" style="5" customWidth="1"/>
    <col min="13268" max="13268" width="17.42578125" style="5" customWidth="1"/>
    <col min="13269" max="13269" width="12.5703125" style="5" customWidth="1"/>
    <col min="13270" max="13270" width="15" style="5" customWidth="1"/>
    <col min="13271" max="13271" width="12.5703125" style="5" customWidth="1"/>
    <col min="13272" max="13272" width="15.85546875" style="5" customWidth="1"/>
    <col min="13273" max="13273" width="12.5703125" style="5" customWidth="1"/>
    <col min="13274" max="13274" width="13.5703125" style="5" customWidth="1"/>
    <col min="13275" max="13275" width="12.5703125" style="5" customWidth="1"/>
    <col min="13276" max="13276" width="15.85546875" style="5" customWidth="1"/>
    <col min="13277" max="13277" width="12.140625" style="5" customWidth="1"/>
    <col min="13278" max="13278" width="14.7109375" style="5" customWidth="1"/>
    <col min="13279" max="13279" width="12.140625" style="5" customWidth="1"/>
    <col min="13280" max="13280" width="15" style="5" customWidth="1"/>
    <col min="13281" max="13281" width="16.140625" style="5" customWidth="1"/>
    <col min="13282" max="13510" width="11.42578125" style="5"/>
    <col min="13511" max="13511" width="9" style="5" customWidth="1"/>
    <col min="13512" max="13512" width="50" style="5" customWidth="1"/>
    <col min="13513" max="13513" width="7.140625" style="5" customWidth="1"/>
    <col min="13514" max="13514" width="10" style="5" customWidth="1"/>
    <col min="13515" max="13515" width="9.85546875" style="5" customWidth="1"/>
    <col min="13516" max="13516" width="16" style="5" customWidth="1"/>
    <col min="13517" max="13517" width="12.5703125" style="5" customWidth="1"/>
    <col min="13518" max="13518" width="14.85546875" style="5" customWidth="1"/>
    <col min="13519" max="13519" width="12.5703125" style="5" customWidth="1"/>
    <col min="13520" max="13520" width="17.85546875" style="5" customWidth="1"/>
    <col min="13521" max="13521" width="12.5703125" style="5" customWidth="1"/>
    <col min="13522" max="13522" width="14.85546875" style="5" customWidth="1"/>
    <col min="13523" max="13523" width="12.5703125" style="5" customWidth="1"/>
    <col min="13524" max="13524" width="17.42578125" style="5" customWidth="1"/>
    <col min="13525" max="13525" width="12.5703125" style="5" customWidth="1"/>
    <col min="13526" max="13526" width="15" style="5" customWidth="1"/>
    <col min="13527" max="13527" width="12.5703125" style="5" customWidth="1"/>
    <col min="13528" max="13528" width="15.85546875" style="5" customWidth="1"/>
    <col min="13529" max="13529" width="12.5703125" style="5" customWidth="1"/>
    <col min="13530" max="13530" width="13.5703125" style="5" customWidth="1"/>
    <col min="13531" max="13531" width="12.5703125" style="5" customWidth="1"/>
    <col min="13532" max="13532" width="15.85546875" style="5" customWidth="1"/>
    <col min="13533" max="13533" width="12.140625" style="5" customWidth="1"/>
    <col min="13534" max="13534" width="14.7109375" style="5" customWidth="1"/>
    <col min="13535" max="13535" width="12.140625" style="5" customWidth="1"/>
    <col min="13536" max="13536" width="15" style="5" customWidth="1"/>
    <col min="13537" max="13537" width="16.140625" style="5" customWidth="1"/>
    <col min="13538" max="13766" width="11.42578125" style="5"/>
    <col min="13767" max="13767" width="9" style="5" customWidth="1"/>
    <col min="13768" max="13768" width="50" style="5" customWidth="1"/>
    <col min="13769" max="13769" width="7.140625" style="5" customWidth="1"/>
    <col min="13770" max="13770" width="10" style="5" customWidth="1"/>
    <col min="13771" max="13771" width="9.85546875" style="5" customWidth="1"/>
    <col min="13772" max="13772" width="16" style="5" customWidth="1"/>
    <col min="13773" max="13773" width="12.5703125" style="5" customWidth="1"/>
    <col min="13774" max="13774" width="14.85546875" style="5" customWidth="1"/>
    <col min="13775" max="13775" width="12.5703125" style="5" customWidth="1"/>
    <col min="13776" max="13776" width="17.85546875" style="5" customWidth="1"/>
    <col min="13777" max="13777" width="12.5703125" style="5" customWidth="1"/>
    <col min="13778" max="13778" width="14.85546875" style="5" customWidth="1"/>
    <col min="13779" max="13779" width="12.5703125" style="5" customWidth="1"/>
    <col min="13780" max="13780" width="17.42578125" style="5" customWidth="1"/>
    <col min="13781" max="13781" width="12.5703125" style="5" customWidth="1"/>
    <col min="13782" max="13782" width="15" style="5" customWidth="1"/>
    <col min="13783" max="13783" width="12.5703125" style="5" customWidth="1"/>
    <col min="13784" max="13784" width="15.85546875" style="5" customWidth="1"/>
    <col min="13785" max="13785" width="12.5703125" style="5" customWidth="1"/>
    <col min="13786" max="13786" width="13.5703125" style="5" customWidth="1"/>
    <col min="13787" max="13787" width="12.5703125" style="5" customWidth="1"/>
    <col min="13788" max="13788" width="15.85546875" style="5" customWidth="1"/>
    <col min="13789" max="13789" width="12.140625" style="5" customWidth="1"/>
    <col min="13790" max="13790" width="14.7109375" style="5" customWidth="1"/>
    <col min="13791" max="13791" width="12.140625" style="5" customWidth="1"/>
    <col min="13792" max="13792" width="15" style="5" customWidth="1"/>
    <col min="13793" max="13793" width="16.140625" style="5" customWidth="1"/>
    <col min="13794" max="14022" width="11.42578125" style="5"/>
    <col min="14023" max="14023" width="9" style="5" customWidth="1"/>
    <col min="14024" max="14024" width="50" style="5" customWidth="1"/>
    <col min="14025" max="14025" width="7.140625" style="5" customWidth="1"/>
    <col min="14026" max="14026" width="10" style="5" customWidth="1"/>
    <col min="14027" max="14027" width="9.85546875" style="5" customWidth="1"/>
    <col min="14028" max="14028" width="16" style="5" customWidth="1"/>
    <col min="14029" max="14029" width="12.5703125" style="5" customWidth="1"/>
    <col min="14030" max="14030" width="14.85546875" style="5" customWidth="1"/>
    <col min="14031" max="14031" width="12.5703125" style="5" customWidth="1"/>
    <col min="14032" max="14032" width="17.85546875" style="5" customWidth="1"/>
    <col min="14033" max="14033" width="12.5703125" style="5" customWidth="1"/>
    <col min="14034" max="14034" width="14.85546875" style="5" customWidth="1"/>
    <col min="14035" max="14035" width="12.5703125" style="5" customWidth="1"/>
    <col min="14036" max="14036" width="17.42578125" style="5" customWidth="1"/>
    <col min="14037" max="14037" width="12.5703125" style="5" customWidth="1"/>
    <col min="14038" max="14038" width="15" style="5" customWidth="1"/>
    <col min="14039" max="14039" width="12.5703125" style="5" customWidth="1"/>
    <col min="14040" max="14040" width="15.85546875" style="5" customWidth="1"/>
    <col min="14041" max="14041" width="12.5703125" style="5" customWidth="1"/>
    <col min="14042" max="14042" width="13.5703125" style="5" customWidth="1"/>
    <col min="14043" max="14043" width="12.5703125" style="5" customWidth="1"/>
    <col min="14044" max="14044" width="15.85546875" style="5" customWidth="1"/>
    <col min="14045" max="14045" width="12.140625" style="5" customWidth="1"/>
    <col min="14046" max="14046" width="14.7109375" style="5" customWidth="1"/>
    <col min="14047" max="14047" width="12.140625" style="5" customWidth="1"/>
    <col min="14048" max="14048" width="15" style="5" customWidth="1"/>
    <col min="14049" max="14049" width="16.140625" style="5" customWidth="1"/>
    <col min="14050" max="14278" width="11.42578125" style="5"/>
    <col min="14279" max="14279" width="9" style="5" customWidth="1"/>
    <col min="14280" max="14280" width="50" style="5" customWidth="1"/>
    <col min="14281" max="14281" width="7.140625" style="5" customWidth="1"/>
    <col min="14282" max="14282" width="10" style="5" customWidth="1"/>
    <col min="14283" max="14283" width="9.85546875" style="5" customWidth="1"/>
    <col min="14284" max="14284" width="16" style="5" customWidth="1"/>
    <col min="14285" max="14285" width="12.5703125" style="5" customWidth="1"/>
    <col min="14286" max="14286" width="14.85546875" style="5" customWidth="1"/>
    <col min="14287" max="14287" width="12.5703125" style="5" customWidth="1"/>
    <col min="14288" max="14288" width="17.85546875" style="5" customWidth="1"/>
    <col min="14289" max="14289" width="12.5703125" style="5" customWidth="1"/>
    <col min="14290" max="14290" width="14.85546875" style="5" customWidth="1"/>
    <col min="14291" max="14291" width="12.5703125" style="5" customWidth="1"/>
    <col min="14292" max="14292" width="17.42578125" style="5" customWidth="1"/>
    <col min="14293" max="14293" width="12.5703125" style="5" customWidth="1"/>
    <col min="14294" max="14294" width="15" style="5" customWidth="1"/>
    <col min="14295" max="14295" width="12.5703125" style="5" customWidth="1"/>
    <col min="14296" max="14296" width="15.85546875" style="5" customWidth="1"/>
    <col min="14297" max="14297" width="12.5703125" style="5" customWidth="1"/>
    <col min="14298" max="14298" width="13.5703125" style="5" customWidth="1"/>
    <col min="14299" max="14299" width="12.5703125" style="5" customWidth="1"/>
    <col min="14300" max="14300" width="15.85546875" style="5" customWidth="1"/>
    <col min="14301" max="14301" width="12.140625" style="5" customWidth="1"/>
    <col min="14302" max="14302" width="14.7109375" style="5" customWidth="1"/>
    <col min="14303" max="14303" width="12.140625" style="5" customWidth="1"/>
    <col min="14304" max="14304" width="15" style="5" customWidth="1"/>
    <col min="14305" max="14305" width="16.140625" style="5" customWidth="1"/>
    <col min="14306" max="14534" width="11.42578125" style="5"/>
    <col min="14535" max="14535" width="9" style="5" customWidth="1"/>
    <col min="14536" max="14536" width="50" style="5" customWidth="1"/>
    <col min="14537" max="14537" width="7.140625" style="5" customWidth="1"/>
    <col min="14538" max="14538" width="10" style="5" customWidth="1"/>
    <col min="14539" max="14539" width="9.85546875" style="5" customWidth="1"/>
    <col min="14540" max="14540" width="16" style="5" customWidth="1"/>
    <col min="14541" max="14541" width="12.5703125" style="5" customWidth="1"/>
    <col min="14542" max="14542" width="14.85546875" style="5" customWidth="1"/>
    <col min="14543" max="14543" width="12.5703125" style="5" customWidth="1"/>
    <col min="14544" max="14544" width="17.85546875" style="5" customWidth="1"/>
    <col min="14545" max="14545" width="12.5703125" style="5" customWidth="1"/>
    <col min="14546" max="14546" width="14.85546875" style="5" customWidth="1"/>
    <col min="14547" max="14547" width="12.5703125" style="5" customWidth="1"/>
    <col min="14548" max="14548" width="17.42578125" style="5" customWidth="1"/>
    <col min="14549" max="14549" width="12.5703125" style="5" customWidth="1"/>
    <col min="14550" max="14550" width="15" style="5" customWidth="1"/>
    <col min="14551" max="14551" width="12.5703125" style="5" customWidth="1"/>
    <col min="14552" max="14552" width="15.85546875" style="5" customWidth="1"/>
    <col min="14553" max="14553" width="12.5703125" style="5" customWidth="1"/>
    <col min="14554" max="14554" width="13.5703125" style="5" customWidth="1"/>
    <col min="14555" max="14555" width="12.5703125" style="5" customWidth="1"/>
    <col min="14556" max="14556" width="15.85546875" style="5" customWidth="1"/>
    <col min="14557" max="14557" width="12.140625" style="5" customWidth="1"/>
    <col min="14558" max="14558" width="14.7109375" style="5" customWidth="1"/>
    <col min="14559" max="14559" width="12.140625" style="5" customWidth="1"/>
    <col min="14560" max="14560" width="15" style="5" customWidth="1"/>
    <col min="14561" max="14561" width="16.140625" style="5" customWidth="1"/>
    <col min="14562" max="14790" width="11.42578125" style="5"/>
    <col min="14791" max="14791" width="9" style="5" customWidth="1"/>
    <col min="14792" max="14792" width="50" style="5" customWidth="1"/>
    <col min="14793" max="14793" width="7.140625" style="5" customWidth="1"/>
    <col min="14794" max="14794" width="10" style="5" customWidth="1"/>
    <col min="14795" max="14795" width="9.85546875" style="5" customWidth="1"/>
    <col min="14796" max="14796" width="16" style="5" customWidth="1"/>
    <col min="14797" max="14797" width="12.5703125" style="5" customWidth="1"/>
    <col min="14798" max="14798" width="14.85546875" style="5" customWidth="1"/>
    <col min="14799" max="14799" width="12.5703125" style="5" customWidth="1"/>
    <col min="14800" max="14800" width="17.85546875" style="5" customWidth="1"/>
    <col min="14801" max="14801" width="12.5703125" style="5" customWidth="1"/>
    <col min="14802" max="14802" width="14.85546875" style="5" customWidth="1"/>
    <col min="14803" max="14803" width="12.5703125" style="5" customWidth="1"/>
    <col min="14804" max="14804" width="17.42578125" style="5" customWidth="1"/>
    <col min="14805" max="14805" width="12.5703125" style="5" customWidth="1"/>
    <col min="14806" max="14806" width="15" style="5" customWidth="1"/>
    <col min="14807" max="14807" width="12.5703125" style="5" customWidth="1"/>
    <col min="14808" max="14808" width="15.85546875" style="5" customWidth="1"/>
    <col min="14809" max="14809" width="12.5703125" style="5" customWidth="1"/>
    <col min="14810" max="14810" width="13.5703125" style="5" customWidth="1"/>
    <col min="14811" max="14811" width="12.5703125" style="5" customWidth="1"/>
    <col min="14812" max="14812" width="15.85546875" style="5" customWidth="1"/>
    <col min="14813" max="14813" width="12.140625" style="5" customWidth="1"/>
    <col min="14814" max="14814" width="14.7109375" style="5" customWidth="1"/>
    <col min="14815" max="14815" width="12.140625" style="5" customWidth="1"/>
    <col min="14816" max="14816" width="15" style="5" customWidth="1"/>
    <col min="14817" max="14817" width="16.140625" style="5" customWidth="1"/>
    <col min="14818" max="15046" width="11.42578125" style="5"/>
    <col min="15047" max="15047" width="9" style="5" customWidth="1"/>
    <col min="15048" max="15048" width="50" style="5" customWidth="1"/>
    <col min="15049" max="15049" width="7.140625" style="5" customWidth="1"/>
    <col min="15050" max="15050" width="10" style="5" customWidth="1"/>
    <col min="15051" max="15051" width="9.85546875" style="5" customWidth="1"/>
    <col min="15052" max="15052" width="16" style="5" customWidth="1"/>
    <col min="15053" max="15053" width="12.5703125" style="5" customWidth="1"/>
    <col min="15054" max="15054" width="14.85546875" style="5" customWidth="1"/>
    <col min="15055" max="15055" width="12.5703125" style="5" customWidth="1"/>
    <col min="15056" max="15056" width="17.85546875" style="5" customWidth="1"/>
    <col min="15057" max="15057" width="12.5703125" style="5" customWidth="1"/>
    <col min="15058" max="15058" width="14.85546875" style="5" customWidth="1"/>
    <col min="15059" max="15059" width="12.5703125" style="5" customWidth="1"/>
    <col min="15060" max="15060" width="17.42578125" style="5" customWidth="1"/>
    <col min="15061" max="15061" width="12.5703125" style="5" customWidth="1"/>
    <col min="15062" max="15062" width="15" style="5" customWidth="1"/>
    <col min="15063" max="15063" width="12.5703125" style="5" customWidth="1"/>
    <col min="15064" max="15064" width="15.85546875" style="5" customWidth="1"/>
    <col min="15065" max="15065" width="12.5703125" style="5" customWidth="1"/>
    <col min="15066" max="15066" width="13.5703125" style="5" customWidth="1"/>
    <col min="15067" max="15067" width="12.5703125" style="5" customWidth="1"/>
    <col min="15068" max="15068" width="15.85546875" style="5" customWidth="1"/>
    <col min="15069" max="15069" width="12.140625" style="5" customWidth="1"/>
    <col min="15070" max="15070" width="14.7109375" style="5" customWidth="1"/>
    <col min="15071" max="15071" width="12.140625" style="5" customWidth="1"/>
    <col min="15072" max="15072" width="15" style="5" customWidth="1"/>
    <col min="15073" max="15073" width="16.140625" style="5" customWidth="1"/>
    <col min="15074" max="15302" width="11.42578125" style="5"/>
    <col min="15303" max="15303" width="9" style="5" customWidth="1"/>
    <col min="15304" max="15304" width="50" style="5" customWidth="1"/>
    <col min="15305" max="15305" width="7.140625" style="5" customWidth="1"/>
    <col min="15306" max="15306" width="10" style="5" customWidth="1"/>
    <col min="15307" max="15307" width="9.85546875" style="5" customWidth="1"/>
    <col min="15308" max="15308" width="16" style="5" customWidth="1"/>
    <col min="15309" max="15309" width="12.5703125" style="5" customWidth="1"/>
    <col min="15310" max="15310" width="14.85546875" style="5" customWidth="1"/>
    <col min="15311" max="15311" width="12.5703125" style="5" customWidth="1"/>
    <col min="15312" max="15312" width="17.85546875" style="5" customWidth="1"/>
    <col min="15313" max="15313" width="12.5703125" style="5" customWidth="1"/>
    <col min="15314" max="15314" width="14.85546875" style="5" customWidth="1"/>
    <col min="15315" max="15315" width="12.5703125" style="5" customWidth="1"/>
    <col min="15316" max="15316" width="17.42578125" style="5" customWidth="1"/>
    <col min="15317" max="15317" width="12.5703125" style="5" customWidth="1"/>
    <col min="15318" max="15318" width="15" style="5" customWidth="1"/>
    <col min="15319" max="15319" width="12.5703125" style="5" customWidth="1"/>
    <col min="15320" max="15320" width="15.85546875" style="5" customWidth="1"/>
    <col min="15321" max="15321" width="12.5703125" style="5" customWidth="1"/>
    <col min="15322" max="15322" width="13.5703125" style="5" customWidth="1"/>
    <col min="15323" max="15323" width="12.5703125" style="5" customWidth="1"/>
    <col min="15324" max="15324" width="15.85546875" style="5" customWidth="1"/>
    <col min="15325" max="15325" width="12.140625" style="5" customWidth="1"/>
    <col min="15326" max="15326" width="14.7109375" style="5" customWidth="1"/>
    <col min="15327" max="15327" width="12.140625" style="5" customWidth="1"/>
    <col min="15328" max="15328" width="15" style="5" customWidth="1"/>
    <col min="15329" max="15329" width="16.140625" style="5" customWidth="1"/>
    <col min="15330" max="15558" width="11.42578125" style="5"/>
    <col min="15559" max="15559" width="9" style="5" customWidth="1"/>
    <col min="15560" max="15560" width="50" style="5" customWidth="1"/>
    <col min="15561" max="15561" width="7.140625" style="5" customWidth="1"/>
    <col min="15562" max="15562" width="10" style="5" customWidth="1"/>
    <col min="15563" max="15563" width="9.85546875" style="5" customWidth="1"/>
    <col min="15564" max="15564" width="16" style="5" customWidth="1"/>
    <col min="15565" max="15565" width="12.5703125" style="5" customWidth="1"/>
    <col min="15566" max="15566" width="14.85546875" style="5" customWidth="1"/>
    <col min="15567" max="15567" width="12.5703125" style="5" customWidth="1"/>
    <col min="15568" max="15568" width="17.85546875" style="5" customWidth="1"/>
    <col min="15569" max="15569" width="12.5703125" style="5" customWidth="1"/>
    <col min="15570" max="15570" width="14.85546875" style="5" customWidth="1"/>
    <col min="15571" max="15571" width="12.5703125" style="5" customWidth="1"/>
    <col min="15572" max="15572" width="17.42578125" style="5" customWidth="1"/>
    <col min="15573" max="15573" width="12.5703125" style="5" customWidth="1"/>
    <col min="15574" max="15574" width="15" style="5" customWidth="1"/>
    <col min="15575" max="15575" width="12.5703125" style="5" customWidth="1"/>
    <col min="15576" max="15576" width="15.85546875" style="5" customWidth="1"/>
    <col min="15577" max="15577" width="12.5703125" style="5" customWidth="1"/>
    <col min="15578" max="15578" width="13.5703125" style="5" customWidth="1"/>
    <col min="15579" max="15579" width="12.5703125" style="5" customWidth="1"/>
    <col min="15580" max="15580" width="15.85546875" style="5" customWidth="1"/>
    <col min="15581" max="15581" width="12.140625" style="5" customWidth="1"/>
    <col min="15582" max="15582" width="14.7109375" style="5" customWidth="1"/>
    <col min="15583" max="15583" width="12.140625" style="5" customWidth="1"/>
    <col min="15584" max="15584" width="15" style="5" customWidth="1"/>
    <col min="15585" max="15585" width="16.140625" style="5" customWidth="1"/>
    <col min="15586" max="15814" width="11.42578125" style="5"/>
    <col min="15815" max="15815" width="9" style="5" customWidth="1"/>
    <col min="15816" max="15816" width="50" style="5" customWidth="1"/>
    <col min="15817" max="15817" width="7.140625" style="5" customWidth="1"/>
    <col min="15818" max="15818" width="10" style="5" customWidth="1"/>
    <col min="15819" max="15819" width="9.85546875" style="5" customWidth="1"/>
    <col min="15820" max="15820" width="16" style="5" customWidth="1"/>
    <col min="15821" max="15821" width="12.5703125" style="5" customWidth="1"/>
    <col min="15822" max="15822" width="14.85546875" style="5" customWidth="1"/>
    <col min="15823" max="15823" width="12.5703125" style="5" customWidth="1"/>
    <col min="15824" max="15824" width="17.85546875" style="5" customWidth="1"/>
    <col min="15825" max="15825" width="12.5703125" style="5" customWidth="1"/>
    <col min="15826" max="15826" width="14.85546875" style="5" customWidth="1"/>
    <col min="15827" max="15827" width="12.5703125" style="5" customWidth="1"/>
    <col min="15828" max="15828" width="17.42578125" style="5" customWidth="1"/>
    <col min="15829" max="15829" width="12.5703125" style="5" customWidth="1"/>
    <col min="15830" max="15830" width="15" style="5" customWidth="1"/>
    <col min="15831" max="15831" width="12.5703125" style="5" customWidth="1"/>
    <col min="15832" max="15832" width="15.85546875" style="5" customWidth="1"/>
    <col min="15833" max="15833" width="12.5703125" style="5" customWidth="1"/>
    <col min="15834" max="15834" width="13.5703125" style="5" customWidth="1"/>
    <col min="15835" max="15835" width="12.5703125" style="5" customWidth="1"/>
    <col min="15836" max="15836" width="15.85546875" style="5" customWidth="1"/>
    <col min="15837" max="15837" width="12.140625" style="5" customWidth="1"/>
    <col min="15838" max="15838" width="14.7109375" style="5" customWidth="1"/>
    <col min="15839" max="15839" width="12.140625" style="5" customWidth="1"/>
    <col min="15840" max="15840" width="15" style="5" customWidth="1"/>
    <col min="15841" max="15841" width="16.140625" style="5" customWidth="1"/>
    <col min="15842" max="16070" width="11.42578125" style="5"/>
    <col min="16071" max="16071" width="9" style="5" customWidth="1"/>
    <col min="16072" max="16072" width="50" style="5" customWidth="1"/>
    <col min="16073" max="16073" width="7.140625" style="5" customWidth="1"/>
    <col min="16074" max="16074" width="10" style="5" customWidth="1"/>
    <col min="16075" max="16075" width="9.85546875" style="5" customWidth="1"/>
    <col min="16076" max="16076" width="16" style="5" customWidth="1"/>
    <col min="16077" max="16077" width="12.5703125" style="5" customWidth="1"/>
    <col min="16078" max="16078" width="14.85546875" style="5" customWidth="1"/>
    <col min="16079" max="16079" width="12.5703125" style="5" customWidth="1"/>
    <col min="16080" max="16080" width="17.85546875" style="5" customWidth="1"/>
    <col min="16081" max="16081" width="12.5703125" style="5" customWidth="1"/>
    <col min="16082" max="16082" width="14.85546875" style="5" customWidth="1"/>
    <col min="16083" max="16083" width="12.5703125" style="5" customWidth="1"/>
    <col min="16084" max="16084" width="17.42578125" style="5" customWidth="1"/>
    <col min="16085" max="16085" width="12.5703125" style="5" customWidth="1"/>
    <col min="16086" max="16086" width="15" style="5" customWidth="1"/>
    <col min="16087" max="16087" width="12.5703125" style="5" customWidth="1"/>
    <col min="16088" max="16088" width="15.85546875" style="5" customWidth="1"/>
    <col min="16089" max="16089" width="12.5703125" style="5" customWidth="1"/>
    <col min="16090" max="16090" width="13.5703125" style="5" customWidth="1"/>
    <col min="16091" max="16091" width="12.5703125" style="5" customWidth="1"/>
    <col min="16092" max="16092" width="15.85546875" style="5" customWidth="1"/>
    <col min="16093" max="16093" width="12.140625" style="5" customWidth="1"/>
    <col min="16094" max="16094" width="14.7109375" style="5" customWidth="1"/>
    <col min="16095" max="16095" width="12.140625" style="5" customWidth="1"/>
    <col min="16096" max="16096" width="15" style="5" customWidth="1"/>
    <col min="16097" max="16097" width="16.140625" style="5" customWidth="1"/>
    <col min="16098" max="16384" width="11.42578125" style="5"/>
  </cols>
  <sheetData>
    <row r="1" spans="1:6" s="63" customFormat="1" ht="14.25" x14ac:dyDescent="0.3">
      <c r="A1" s="67"/>
      <c r="B1" s="68"/>
      <c r="C1" s="69"/>
      <c r="D1" s="70"/>
      <c r="E1" s="71"/>
      <c r="F1" s="72"/>
    </row>
    <row r="2" spans="1:6" s="63" customFormat="1" ht="18.75" x14ac:dyDescent="0.25">
      <c r="A2" s="121" t="s">
        <v>11</v>
      </c>
      <c r="B2" s="121"/>
      <c r="C2" s="121"/>
      <c r="D2" s="121"/>
      <c r="E2" s="121"/>
      <c r="F2" s="121"/>
    </row>
    <row r="3" spans="1:6" s="63" customFormat="1" ht="14.25" x14ac:dyDescent="0.3">
      <c r="A3" s="73"/>
      <c r="B3" s="74"/>
      <c r="C3" s="75"/>
      <c r="D3" s="76"/>
      <c r="E3" s="77"/>
      <c r="F3" s="76"/>
    </row>
    <row r="4" spans="1:6" s="64" customFormat="1" ht="14.25" x14ac:dyDescent="0.25">
      <c r="A4" s="78" t="s">
        <v>202</v>
      </c>
      <c r="B4" s="123" t="s">
        <v>210</v>
      </c>
      <c r="C4" s="123"/>
      <c r="D4" s="123"/>
      <c r="E4" s="123"/>
      <c r="F4" s="123"/>
    </row>
    <row r="5" spans="1:6" s="64" customFormat="1" x14ac:dyDescent="0.25">
      <c r="A5" s="79"/>
      <c r="B5" s="80"/>
      <c r="C5" s="81"/>
      <c r="D5" s="77"/>
      <c r="E5" s="82"/>
      <c r="F5" s="83"/>
    </row>
    <row r="6" spans="1:6" s="64" customFormat="1" ht="12.75" customHeight="1" x14ac:dyDescent="0.25">
      <c r="A6" s="117" t="s">
        <v>203</v>
      </c>
      <c r="B6" s="122" t="s">
        <v>211</v>
      </c>
      <c r="C6" s="122"/>
      <c r="D6" s="122"/>
      <c r="E6" s="122"/>
      <c r="F6" s="122"/>
    </row>
    <row r="7" spans="1:6" s="64" customFormat="1" ht="14.25" x14ac:dyDescent="0.3">
      <c r="A7" s="73"/>
      <c r="B7" s="122"/>
      <c r="C7" s="122"/>
      <c r="D7" s="122"/>
      <c r="E7" s="122"/>
      <c r="F7" s="122"/>
    </row>
    <row r="8" spans="1:6" s="64" customFormat="1" ht="14.25" x14ac:dyDescent="0.3">
      <c r="A8" s="73"/>
      <c r="B8" s="122"/>
      <c r="C8" s="122"/>
      <c r="D8" s="122"/>
      <c r="E8" s="122"/>
      <c r="F8" s="122"/>
    </row>
    <row r="9" spans="1:6" s="64" customFormat="1" ht="14.25" x14ac:dyDescent="0.3">
      <c r="A9" s="73"/>
      <c r="B9" s="122"/>
      <c r="C9" s="122"/>
      <c r="D9" s="122"/>
      <c r="E9" s="122"/>
      <c r="F9" s="122"/>
    </row>
    <row r="10" spans="1:6" s="64" customFormat="1" ht="14.25" x14ac:dyDescent="0.3">
      <c r="A10" s="73"/>
      <c r="B10" s="122"/>
      <c r="C10" s="122"/>
      <c r="D10" s="122"/>
      <c r="E10" s="122"/>
      <c r="F10" s="122"/>
    </row>
    <row r="11" spans="1:6" s="64" customFormat="1" ht="14.25" x14ac:dyDescent="0.3">
      <c r="A11" s="73"/>
      <c r="B11" s="122"/>
      <c r="C11" s="122"/>
      <c r="D11" s="122"/>
      <c r="E11" s="122"/>
      <c r="F11" s="122"/>
    </row>
    <row r="12" spans="1:6" s="64" customFormat="1" ht="14.25" x14ac:dyDescent="0.3">
      <c r="A12" s="73"/>
      <c r="B12" s="122"/>
      <c r="C12" s="122"/>
      <c r="D12" s="122"/>
      <c r="E12" s="122"/>
      <c r="F12" s="122"/>
    </row>
    <row r="13" spans="1:6" s="64" customFormat="1" x14ac:dyDescent="0.25">
      <c r="A13" s="84"/>
      <c r="B13" s="122"/>
      <c r="C13" s="122"/>
      <c r="D13" s="122"/>
      <c r="E13" s="122"/>
      <c r="F13" s="122"/>
    </row>
    <row r="14" spans="1:6" s="64" customFormat="1" x14ac:dyDescent="0.25">
      <c r="A14" s="84"/>
      <c r="B14" s="85"/>
      <c r="C14" s="85"/>
      <c r="D14" s="86"/>
      <c r="E14" s="87"/>
      <c r="F14" s="86"/>
    </row>
    <row r="15" spans="1:6" s="64" customFormat="1" x14ac:dyDescent="0.25">
      <c r="A15" s="84"/>
      <c r="B15" s="85"/>
      <c r="C15" s="85"/>
      <c r="D15" s="86"/>
      <c r="E15" s="87"/>
      <c r="F15" s="86"/>
    </row>
    <row r="16" spans="1:6" s="64" customFormat="1" ht="14.25" x14ac:dyDescent="0.3">
      <c r="A16" s="88" t="s">
        <v>204</v>
      </c>
      <c r="B16" s="88"/>
      <c r="C16" s="89"/>
      <c r="D16" s="90"/>
      <c r="E16" s="91"/>
      <c r="F16" s="92" t="s">
        <v>2</v>
      </c>
    </row>
    <row r="17" spans="1:6" s="64" customFormat="1" ht="14.25" x14ac:dyDescent="0.3">
      <c r="A17" s="88"/>
      <c r="B17" s="88" t="s">
        <v>197</v>
      </c>
      <c r="C17" s="89"/>
      <c r="D17" s="90"/>
      <c r="E17" s="91"/>
      <c r="F17" s="92"/>
    </row>
    <row r="18" spans="1:6" s="64" customFormat="1" ht="14.25" x14ac:dyDescent="0.3">
      <c r="A18" s="93"/>
      <c r="B18" s="93" t="s">
        <v>17</v>
      </c>
      <c r="C18" s="93"/>
      <c r="D18" s="94"/>
      <c r="E18" s="91"/>
      <c r="F18" s="95">
        <f>+F71</f>
        <v>0</v>
      </c>
    </row>
    <row r="19" spans="1:6" s="64" customFormat="1" ht="14.25" x14ac:dyDescent="0.3">
      <c r="A19" s="93"/>
      <c r="B19" s="93" t="s">
        <v>23</v>
      </c>
      <c r="C19" s="93"/>
      <c r="D19" s="94"/>
      <c r="E19" s="91"/>
      <c r="F19" s="95">
        <f>+F85</f>
        <v>0</v>
      </c>
    </row>
    <row r="20" spans="1:6" s="64" customFormat="1" ht="14.25" x14ac:dyDescent="0.3">
      <c r="A20" s="93"/>
      <c r="B20" s="93" t="s">
        <v>25</v>
      </c>
      <c r="C20" s="93"/>
      <c r="D20" s="94"/>
      <c r="E20" s="91"/>
      <c r="F20" s="95">
        <f>+F96</f>
        <v>0</v>
      </c>
    </row>
    <row r="21" spans="1:6" s="64" customFormat="1" ht="14.25" x14ac:dyDescent="0.3">
      <c r="A21" s="93"/>
      <c r="B21" s="93" t="s">
        <v>187</v>
      </c>
      <c r="C21" s="93"/>
      <c r="D21" s="94"/>
      <c r="E21" s="91"/>
      <c r="F21" s="95">
        <f>+F100</f>
        <v>0</v>
      </c>
    </row>
    <row r="22" spans="1:6" s="64" customFormat="1" ht="14.25" x14ac:dyDescent="0.3">
      <c r="A22" s="93"/>
      <c r="B22" s="93" t="s">
        <v>188</v>
      </c>
      <c r="C22" s="93"/>
      <c r="D22" s="94"/>
      <c r="E22" s="91"/>
      <c r="F22" s="95">
        <f>+F111</f>
        <v>0</v>
      </c>
    </row>
    <row r="23" spans="1:6" s="64" customFormat="1" ht="14.25" x14ac:dyDescent="0.3">
      <c r="A23" s="93"/>
      <c r="B23" s="93" t="s">
        <v>205</v>
      </c>
      <c r="C23" s="96"/>
      <c r="D23" s="94"/>
      <c r="E23" s="91"/>
      <c r="F23" s="95">
        <f>+F120</f>
        <v>0</v>
      </c>
    </row>
    <row r="24" spans="1:6" s="64" customFormat="1" ht="14.25" x14ac:dyDescent="0.3">
      <c r="A24" s="97"/>
      <c r="B24" s="88" t="s">
        <v>195</v>
      </c>
      <c r="C24" s="98"/>
      <c r="D24" s="94"/>
      <c r="E24" s="91"/>
      <c r="F24" s="99"/>
    </row>
    <row r="25" spans="1:6" s="64" customFormat="1" ht="14.25" x14ac:dyDescent="0.3">
      <c r="A25" s="100"/>
      <c r="B25" s="93" t="s">
        <v>184</v>
      </c>
      <c r="C25" s="101"/>
      <c r="D25" s="102"/>
      <c r="E25" s="103"/>
      <c r="F25" s="95">
        <f>+F134</f>
        <v>0</v>
      </c>
    </row>
    <row r="26" spans="1:6" s="64" customFormat="1" ht="14.25" x14ac:dyDescent="0.3">
      <c r="A26" s="100"/>
      <c r="B26" s="93" t="s">
        <v>103</v>
      </c>
      <c r="C26" s="101"/>
      <c r="D26" s="102"/>
      <c r="E26" s="103"/>
      <c r="F26" s="95">
        <f>+F138</f>
        <v>0</v>
      </c>
    </row>
    <row r="27" spans="1:6" s="64" customFormat="1" ht="14.25" x14ac:dyDescent="0.3">
      <c r="A27" s="100"/>
      <c r="B27" s="93" t="s">
        <v>106</v>
      </c>
      <c r="C27" s="101"/>
      <c r="D27" s="102"/>
      <c r="E27" s="103"/>
      <c r="F27" s="95">
        <f>+F149</f>
        <v>0</v>
      </c>
    </row>
    <row r="28" spans="1:6" s="64" customFormat="1" ht="17.25" x14ac:dyDescent="0.3">
      <c r="A28" s="93"/>
      <c r="B28" s="104"/>
      <c r="C28" s="105"/>
      <c r="D28" s="106"/>
      <c r="E28" s="107"/>
      <c r="F28" s="83"/>
    </row>
    <row r="29" spans="1:6" s="64" customFormat="1" ht="14.25" x14ac:dyDescent="0.3">
      <c r="A29" s="93"/>
      <c r="B29" s="108"/>
      <c r="C29" s="75"/>
      <c r="D29" s="109" t="s">
        <v>206</v>
      </c>
      <c r="E29" s="110"/>
      <c r="F29" s="111">
        <f>SUM(F18:F28)</f>
        <v>0</v>
      </c>
    </row>
    <row r="30" spans="1:6" s="64" customFormat="1" ht="14.25" x14ac:dyDescent="0.3">
      <c r="A30" s="93"/>
      <c r="B30" s="108"/>
      <c r="C30" s="75"/>
      <c r="D30" s="112"/>
      <c r="E30" s="113"/>
      <c r="F30" s="95"/>
    </row>
    <row r="31" spans="1:6" s="64" customFormat="1" ht="14.25" x14ac:dyDescent="0.3">
      <c r="A31" s="93"/>
      <c r="B31" s="108"/>
      <c r="C31" s="75"/>
      <c r="D31" s="109" t="s">
        <v>207</v>
      </c>
      <c r="E31" s="110"/>
      <c r="F31" s="111">
        <f>ROUND((F29*16%),2)</f>
        <v>0</v>
      </c>
    </row>
    <row r="32" spans="1:6" s="64" customFormat="1" ht="14.25" x14ac:dyDescent="0.3">
      <c r="A32" s="93"/>
      <c r="B32" s="108"/>
      <c r="C32" s="75"/>
      <c r="D32" s="112"/>
      <c r="E32" s="113"/>
      <c r="F32" s="95"/>
    </row>
    <row r="33" spans="1:6" s="64" customFormat="1" ht="14.25" x14ac:dyDescent="0.3">
      <c r="A33" s="93"/>
      <c r="B33" s="108"/>
      <c r="C33" s="75"/>
      <c r="D33" s="109" t="s">
        <v>208</v>
      </c>
      <c r="E33" s="110"/>
      <c r="F33" s="111">
        <f>SUM(F29:F31)</f>
        <v>0</v>
      </c>
    </row>
    <row r="34" spans="1:6" s="64" customFormat="1" ht="14.25" x14ac:dyDescent="0.3">
      <c r="A34" s="93"/>
      <c r="B34" s="114"/>
      <c r="C34" s="114"/>
      <c r="D34" s="95"/>
      <c r="E34" s="115"/>
      <c r="F34" s="83"/>
    </row>
    <row r="35" spans="1:6" s="64" customFormat="1" x14ac:dyDescent="0.25">
      <c r="A35" s="105"/>
      <c r="B35" s="105"/>
      <c r="C35" s="105"/>
      <c r="D35" s="105"/>
      <c r="E35" s="106"/>
      <c r="F35" s="107"/>
    </row>
    <row r="36" spans="1:6" s="64" customFormat="1" x14ac:dyDescent="0.25">
      <c r="A36" s="105"/>
      <c r="B36" s="105"/>
      <c r="C36" s="105"/>
      <c r="D36" s="105"/>
      <c r="E36" s="106"/>
      <c r="F36" s="107"/>
    </row>
    <row r="37" spans="1:6" s="64" customFormat="1" x14ac:dyDescent="0.25">
      <c r="A37" s="105"/>
      <c r="B37" s="105"/>
      <c r="C37" s="105"/>
      <c r="D37" s="105"/>
      <c r="E37" s="106"/>
      <c r="F37" s="107"/>
    </row>
    <row r="38" spans="1:6" s="64" customFormat="1" x14ac:dyDescent="0.25">
      <c r="A38" s="105"/>
      <c r="B38" s="105"/>
      <c r="C38" s="105"/>
      <c r="D38" s="105"/>
      <c r="E38" s="106"/>
      <c r="F38" s="107"/>
    </row>
    <row r="39" spans="1:6" s="64" customFormat="1" x14ac:dyDescent="0.25">
      <c r="A39" s="105"/>
      <c r="B39" s="105"/>
      <c r="C39" s="105"/>
      <c r="D39" s="105"/>
      <c r="E39" s="106"/>
      <c r="F39" s="107"/>
    </row>
    <row r="40" spans="1:6" s="64" customFormat="1" x14ac:dyDescent="0.25">
      <c r="A40" s="105"/>
      <c r="B40" s="105"/>
      <c r="C40" s="105"/>
      <c r="D40" s="105"/>
      <c r="E40" s="106"/>
      <c r="F40" s="107"/>
    </row>
    <row r="41" spans="1:6" s="64" customFormat="1" x14ac:dyDescent="0.25">
      <c r="A41" s="105"/>
      <c r="B41" s="105"/>
      <c r="C41" s="105"/>
      <c r="D41" s="105"/>
      <c r="E41" s="106"/>
      <c r="F41" s="107"/>
    </row>
    <row r="42" spans="1:6" s="64" customFormat="1" x14ac:dyDescent="0.25">
      <c r="A42" s="105"/>
      <c r="B42" s="105"/>
      <c r="C42" s="105"/>
      <c r="D42" s="105"/>
      <c r="E42" s="106"/>
      <c r="F42" s="107"/>
    </row>
    <row r="43" spans="1:6" s="64" customFormat="1" x14ac:dyDescent="0.25">
      <c r="A43" s="105"/>
      <c r="B43" s="105"/>
      <c r="C43" s="105"/>
      <c r="D43" s="105"/>
      <c r="E43" s="106"/>
      <c r="F43" s="107"/>
    </row>
    <row r="44" spans="1:6" s="64" customFormat="1" x14ac:dyDescent="0.25">
      <c r="A44" s="105"/>
      <c r="B44" s="105"/>
      <c r="C44" s="105"/>
      <c r="D44" s="105"/>
      <c r="E44" s="106"/>
      <c r="F44" s="107"/>
    </row>
    <row r="45" spans="1:6" s="1" customFormat="1" ht="26.25" x14ac:dyDescent="0.5">
      <c r="A45" s="124" t="s">
        <v>11</v>
      </c>
      <c r="B45" s="125"/>
      <c r="C45" s="125"/>
      <c r="D45" s="125"/>
      <c r="E45" s="125"/>
      <c r="F45" s="125"/>
    </row>
    <row r="46" spans="1:6" s="10" customFormat="1" ht="13.5" customHeight="1" x14ac:dyDescent="0.25">
      <c r="A46" s="65"/>
      <c r="B46" s="66" t="s">
        <v>209</v>
      </c>
      <c r="C46" s="9"/>
      <c r="D46" s="2"/>
      <c r="E46" s="2"/>
      <c r="F46" s="6"/>
    </row>
    <row r="47" spans="1:6" s="10" customFormat="1" ht="13.5" customHeight="1" x14ac:dyDescent="0.25">
      <c r="A47" s="65"/>
      <c r="B47" s="66" t="s">
        <v>61</v>
      </c>
      <c r="C47" s="9"/>
      <c r="D47" s="9"/>
      <c r="E47" s="9"/>
      <c r="F47" s="7"/>
    </row>
    <row r="48" spans="1:6" s="10" customFormat="1" ht="13.5" customHeight="1" x14ac:dyDescent="0.25">
      <c r="A48" s="65"/>
      <c r="B48" s="66" t="s">
        <v>62</v>
      </c>
      <c r="C48" s="9"/>
      <c r="D48" s="9"/>
      <c r="E48" s="9"/>
      <c r="F48" s="8"/>
    </row>
    <row r="49" spans="1:6" s="10" customFormat="1" ht="4.5" customHeight="1" x14ac:dyDescent="0.25">
      <c r="A49" s="11"/>
      <c r="B49" s="12"/>
      <c r="C49" s="13"/>
      <c r="D49" s="13"/>
      <c r="E49" s="14"/>
      <c r="F49" s="15"/>
    </row>
    <row r="50" spans="1:6" s="4" customFormat="1" ht="13.5" customHeight="1" x14ac:dyDescent="0.3">
      <c r="A50" s="118" t="s">
        <v>12</v>
      </c>
      <c r="B50" s="119"/>
      <c r="C50" s="119"/>
      <c r="D50" s="119"/>
      <c r="E50" s="119"/>
      <c r="F50" s="120"/>
    </row>
    <row r="51" spans="1:6" s="4" customFormat="1" ht="13.5" customHeight="1" x14ac:dyDescent="0.3">
      <c r="A51" s="116" t="s">
        <v>0</v>
      </c>
      <c r="B51" s="116" t="s">
        <v>13</v>
      </c>
      <c r="C51" s="116" t="s">
        <v>1</v>
      </c>
      <c r="D51" s="116" t="s">
        <v>14</v>
      </c>
      <c r="E51" s="116" t="s">
        <v>4</v>
      </c>
      <c r="F51" s="116" t="s">
        <v>15</v>
      </c>
    </row>
    <row r="52" spans="1:6" s="4" customFormat="1" ht="3.75" customHeight="1" x14ac:dyDescent="0.3">
      <c r="A52" s="18"/>
      <c r="B52" s="19"/>
      <c r="C52" s="19"/>
      <c r="D52" s="19"/>
      <c r="E52" s="19"/>
      <c r="F52" s="19"/>
    </row>
    <row r="53" spans="1:6" x14ac:dyDescent="0.3">
      <c r="A53" s="45"/>
      <c r="B53" s="57" t="s">
        <v>197</v>
      </c>
      <c r="C53" s="58"/>
      <c r="D53" s="59"/>
      <c r="E53" s="59"/>
      <c r="F53" s="60"/>
    </row>
    <row r="54" spans="1:6" x14ac:dyDescent="0.3">
      <c r="A54" s="49" t="s">
        <v>16</v>
      </c>
      <c r="B54" s="52" t="s">
        <v>42</v>
      </c>
      <c r="C54" s="61"/>
      <c r="D54" s="62"/>
      <c r="E54" s="62"/>
      <c r="F54" s="62"/>
    </row>
    <row r="55" spans="1:6" x14ac:dyDescent="0.3">
      <c r="A55" s="46" t="s">
        <v>108</v>
      </c>
      <c r="B55" s="17" t="s">
        <v>43</v>
      </c>
      <c r="C55" s="20" t="s">
        <v>5</v>
      </c>
      <c r="D55" s="30"/>
      <c r="E55" s="21">
        <v>119.88</v>
      </c>
      <c r="F55" s="22">
        <f>ROUND(D55*E55,2)</f>
        <v>0</v>
      </c>
    </row>
    <row r="56" spans="1:6" ht="54" x14ac:dyDescent="0.3">
      <c r="A56" s="46" t="s">
        <v>109</v>
      </c>
      <c r="B56" s="17" t="s">
        <v>63</v>
      </c>
      <c r="C56" s="20" t="s">
        <v>6</v>
      </c>
      <c r="D56" s="30"/>
      <c r="E56" s="21">
        <v>71.930000000000007</v>
      </c>
      <c r="F56" s="22">
        <f t="shared" ref="F56:F70" si="0">ROUND(D56*E56,2)</f>
        <v>0</v>
      </c>
    </row>
    <row r="57" spans="1:6" ht="40.5" x14ac:dyDescent="0.3">
      <c r="A57" s="46" t="s">
        <v>110</v>
      </c>
      <c r="B57" s="17" t="s">
        <v>44</v>
      </c>
      <c r="C57" s="20" t="s">
        <v>6</v>
      </c>
      <c r="D57" s="30"/>
      <c r="E57" s="21">
        <v>61.03</v>
      </c>
      <c r="F57" s="22">
        <f t="shared" si="0"/>
        <v>0</v>
      </c>
    </row>
    <row r="58" spans="1:6" ht="27" x14ac:dyDescent="0.3">
      <c r="A58" s="46" t="s">
        <v>111</v>
      </c>
      <c r="B58" s="17" t="s">
        <v>64</v>
      </c>
      <c r="C58" s="20" t="s">
        <v>5</v>
      </c>
      <c r="D58" s="30"/>
      <c r="E58" s="21">
        <v>34.799999999999997</v>
      </c>
      <c r="F58" s="22">
        <f t="shared" si="0"/>
        <v>0</v>
      </c>
    </row>
    <row r="59" spans="1:6" ht="54" x14ac:dyDescent="0.3">
      <c r="A59" s="46" t="s">
        <v>112</v>
      </c>
      <c r="B59" s="23" t="s">
        <v>65</v>
      </c>
      <c r="C59" s="20" t="s">
        <v>6</v>
      </c>
      <c r="D59" s="30"/>
      <c r="E59" s="21">
        <v>151.80000000000001</v>
      </c>
      <c r="F59" s="22">
        <f t="shared" si="0"/>
        <v>0</v>
      </c>
    </row>
    <row r="60" spans="1:6" ht="40.5" x14ac:dyDescent="0.3">
      <c r="A60" s="46" t="s">
        <v>113</v>
      </c>
      <c r="B60" s="17" t="s">
        <v>45</v>
      </c>
      <c r="C60" s="20" t="s">
        <v>7</v>
      </c>
      <c r="D60" s="30"/>
      <c r="E60" s="21">
        <v>10</v>
      </c>
      <c r="F60" s="22">
        <f t="shared" si="0"/>
        <v>0</v>
      </c>
    </row>
    <row r="61" spans="1:6" ht="40.5" x14ac:dyDescent="0.3">
      <c r="A61" s="46" t="s">
        <v>114</v>
      </c>
      <c r="B61" s="17" t="s">
        <v>46</v>
      </c>
      <c r="C61" s="20" t="s">
        <v>7</v>
      </c>
      <c r="D61" s="30"/>
      <c r="E61" s="21">
        <v>434.02</v>
      </c>
      <c r="F61" s="22">
        <f t="shared" si="0"/>
        <v>0</v>
      </c>
    </row>
    <row r="62" spans="1:6" ht="40.5" x14ac:dyDescent="0.3">
      <c r="A62" s="46" t="s">
        <v>115</v>
      </c>
      <c r="B62" s="17" t="s">
        <v>47</v>
      </c>
      <c r="C62" s="20" t="s">
        <v>7</v>
      </c>
      <c r="D62" s="30"/>
      <c r="E62" s="21">
        <v>43.04</v>
      </c>
      <c r="F62" s="22">
        <f>ROUND(D62*E62,2)</f>
        <v>0</v>
      </c>
    </row>
    <row r="63" spans="1:6" ht="40.5" x14ac:dyDescent="0.3">
      <c r="A63" s="46" t="s">
        <v>116</v>
      </c>
      <c r="B63" s="17" t="s">
        <v>48</v>
      </c>
      <c r="C63" s="20" t="s">
        <v>7</v>
      </c>
      <c r="D63" s="30"/>
      <c r="E63" s="21">
        <v>300.02</v>
      </c>
      <c r="F63" s="22">
        <f t="shared" si="0"/>
        <v>0</v>
      </c>
    </row>
    <row r="64" spans="1:6" ht="27" x14ac:dyDescent="0.3">
      <c r="A64" s="46" t="s">
        <v>117</v>
      </c>
      <c r="B64" s="17" t="s">
        <v>18</v>
      </c>
      <c r="C64" s="20" t="s">
        <v>5</v>
      </c>
      <c r="D64" s="30"/>
      <c r="E64" s="21">
        <v>78.45</v>
      </c>
      <c r="F64" s="22">
        <f t="shared" si="0"/>
        <v>0</v>
      </c>
    </row>
    <row r="65" spans="1:6" ht="27" x14ac:dyDescent="0.3">
      <c r="A65" s="46" t="s">
        <v>118</v>
      </c>
      <c r="B65" s="17" t="s">
        <v>19</v>
      </c>
      <c r="C65" s="20" t="s">
        <v>5</v>
      </c>
      <c r="D65" s="30"/>
      <c r="E65" s="21">
        <v>24.64</v>
      </c>
      <c r="F65" s="22">
        <f t="shared" si="0"/>
        <v>0</v>
      </c>
    </row>
    <row r="66" spans="1:6" ht="40.5" x14ac:dyDescent="0.3">
      <c r="A66" s="46" t="s">
        <v>119</v>
      </c>
      <c r="B66" s="17" t="s">
        <v>20</v>
      </c>
      <c r="C66" s="20" t="s">
        <v>8</v>
      </c>
      <c r="D66" s="30"/>
      <c r="E66" s="21">
        <v>20.9</v>
      </c>
      <c r="F66" s="22">
        <f t="shared" si="0"/>
        <v>0</v>
      </c>
    </row>
    <row r="67" spans="1:6" ht="40.5" x14ac:dyDescent="0.3">
      <c r="A67" s="46" t="s">
        <v>120</v>
      </c>
      <c r="B67" s="17" t="s">
        <v>85</v>
      </c>
      <c r="C67" s="20" t="s">
        <v>8</v>
      </c>
      <c r="D67" s="30"/>
      <c r="E67" s="21">
        <v>24.36</v>
      </c>
      <c r="F67" s="22">
        <f t="shared" si="0"/>
        <v>0</v>
      </c>
    </row>
    <row r="68" spans="1:6" ht="40.5" x14ac:dyDescent="0.3">
      <c r="A68" s="46" t="s">
        <v>121</v>
      </c>
      <c r="B68" s="17" t="s">
        <v>21</v>
      </c>
      <c r="C68" s="20" t="s">
        <v>6</v>
      </c>
      <c r="D68" s="30"/>
      <c r="E68" s="21">
        <v>12.709999999999999</v>
      </c>
      <c r="F68" s="22">
        <f t="shared" si="0"/>
        <v>0</v>
      </c>
    </row>
    <row r="69" spans="1:6" ht="27" x14ac:dyDescent="0.3">
      <c r="A69" s="46" t="s">
        <v>122</v>
      </c>
      <c r="B69" s="47" t="s">
        <v>34</v>
      </c>
      <c r="C69" s="24" t="s">
        <v>6</v>
      </c>
      <c r="D69" s="30"/>
      <c r="E69" s="21">
        <v>2.3499999999999996</v>
      </c>
      <c r="F69" s="22">
        <f t="shared" si="0"/>
        <v>0</v>
      </c>
    </row>
    <row r="70" spans="1:6" ht="27" x14ac:dyDescent="0.3">
      <c r="A70" s="46" t="s">
        <v>123</v>
      </c>
      <c r="B70" s="47" t="s">
        <v>32</v>
      </c>
      <c r="C70" s="24" t="s">
        <v>5</v>
      </c>
      <c r="D70" s="30"/>
      <c r="E70" s="21">
        <v>17.47</v>
      </c>
      <c r="F70" s="22">
        <f t="shared" si="0"/>
        <v>0</v>
      </c>
    </row>
    <row r="71" spans="1:6" x14ac:dyDescent="0.3">
      <c r="A71" s="48"/>
      <c r="B71" s="49"/>
      <c r="C71" s="25"/>
      <c r="D71" s="26" t="s">
        <v>190</v>
      </c>
      <c r="E71" s="27"/>
      <c r="F71" s="28">
        <f>SUM(F55:F70)</f>
        <v>0</v>
      </c>
    </row>
    <row r="72" spans="1:6" x14ac:dyDescent="0.3">
      <c r="A72" s="49" t="s">
        <v>22</v>
      </c>
      <c r="B72" s="50" t="s">
        <v>23</v>
      </c>
      <c r="C72" s="24"/>
      <c r="D72" s="29"/>
      <c r="E72" s="29"/>
      <c r="F72" s="28"/>
    </row>
    <row r="73" spans="1:6" ht="54" x14ac:dyDescent="0.3">
      <c r="A73" s="46" t="s">
        <v>124</v>
      </c>
      <c r="B73" s="17" t="s">
        <v>66</v>
      </c>
      <c r="C73" s="24" t="s">
        <v>5</v>
      </c>
      <c r="D73" s="30"/>
      <c r="E73" s="30">
        <v>29.740000000000002</v>
      </c>
      <c r="F73" s="22">
        <f>ROUND((D73*E73),2)</f>
        <v>0</v>
      </c>
    </row>
    <row r="74" spans="1:6" ht="54" x14ac:dyDescent="0.3">
      <c r="A74" s="46" t="s">
        <v>125</v>
      </c>
      <c r="B74" s="17" t="s">
        <v>67</v>
      </c>
      <c r="C74" s="24" t="s">
        <v>5</v>
      </c>
      <c r="D74" s="30"/>
      <c r="E74" s="30">
        <v>44.000000000000014</v>
      </c>
      <c r="F74" s="22">
        <f t="shared" ref="F74:F84" si="1">ROUND((D74*E74),2)</f>
        <v>0</v>
      </c>
    </row>
    <row r="75" spans="1:6" ht="40.5" x14ac:dyDescent="0.3">
      <c r="A75" s="46" t="s">
        <v>126</v>
      </c>
      <c r="B75" s="17" t="s">
        <v>49</v>
      </c>
      <c r="C75" s="24" t="s">
        <v>7</v>
      </c>
      <c r="D75" s="30"/>
      <c r="E75" s="30">
        <v>425.52000000000004</v>
      </c>
      <c r="F75" s="22">
        <f t="shared" si="1"/>
        <v>0</v>
      </c>
    </row>
    <row r="76" spans="1:6" ht="40.5" x14ac:dyDescent="0.3">
      <c r="A76" s="46" t="s">
        <v>127</v>
      </c>
      <c r="B76" s="17" t="s">
        <v>50</v>
      </c>
      <c r="C76" s="24" t="s">
        <v>7</v>
      </c>
      <c r="D76" s="30"/>
      <c r="E76" s="30">
        <v>293.52</v>
      </c>
      <c r="F76" s="22">
        <f t="shared" si="1"/>
        <v>0</v>
      </c>
    </row>
    <row r="77" spans="1:6" ht="40.5" x14ac:dyDescent="0.3">
      <c r="A77" s="46" t="s">
        <v>128</v>
      </c>
      <c r="B77" s="17" t="s">
        <v>51</v>
      </c>
      <c r="C77" s="24" t="s">
        <v>7</v>
      </c>
      <c r="D77" s="30"/>
      <c r="E77" s="30">
        <v>263.12</v>
      </c>
      <c r="F77" s="22">
        <f t="shared" si="1"/>
        <v>0</v>
      </c>
    </row>
    <row r="78" spans="1:6" ht="54" x14ac:dyDescent="0.3">
      <c r="A78" s="46" t="s">
        <v>129</v>
      </c>
      <c r="B78" s="17" t="s">
        <v>68</v>
      </c>
      <c r="C78" s="24" t="s">
        <v>6</v>
      </c>
      <c r="D78" s="30"/>
      <c r="E78" s="30">
        <v>11.02</v>
      </c>
      <c r="F78" s="22">
        <f t="shared" si="1"/>
        <v>0</v>
      </c>
    </row>
    <row r="79" spans="1:6" ht="67.5" x14ac:dyDescent="0.3">
      <c r="A79" s="46" t="s">
        <v>130</v>
      </c>
      <c r="B79" s="51" t="s">
        <v>52</v>
      </c>
      <c r="C79" s="24" t="s">
        <v>8</v>
      </c>
      <c r="D79" s="30"/>
      <c r="E79" s="29">
        <v>125.68</v>
      </c>
      <c r="F79" s="22">
        <f t="shared" si="1"/>
        <v>0</v>
      </c>
    </row>
    <row r="80" spans="1:6" ht="67.5" x14ac:dyDescent="0.3">
      <c r="A80" s="46" t="s">
        <v>131</v>
      </c>
      <c r="B80" s="51" t="s">
        <v>54</v>
      </c>
      <c r="C80" s="24" t="s">
        <v>3</v>
      </c>
      <c r="D80" s="30"/>
      <c r="E80" s="29">
        <v>20</v>
      </c>
      <c r="F80" s="22">
        <f t="shared" si="1"/>
        <v>0</v>
      </c>
    </row>
    <row r="81" spans="1:6" ht="54" x14ac:dyDescent="0.3">
      <c r="A81" s="46" t="s">
        <v>132</v>
      </c>
      <c r="B81" s="47" t="s">
        <v>76</v>
      </c>
      <c r="C81" s="24" t="s">
        <v>5</v>
      </c>
      <c r="D81" s="30"/>
      <c r="E81" s="29">
        <v>108.99</v>
      </c>
      <c r="F81" s="22">
        <f t="shared" si="1"/>
        <v>0</v>
      </c>
    </row>
    <row r="82" spans="1:6" ht="54" x14ac:dyDescent="0.3">
      <c r="A82" s="46" t="s">
        <v>133</v>
      </c>
      <c r="B82" s="47" t="s">
        <v>41</v>
      </c>
      <c r="C82" s="24" t="s">
        <v>8</v>
      </c>
      <c r="D82" s="30"/>
      <c r="E82" s="29">
        <v>7.2</v>
      </c>
      <c r="F82" s="22">
        <f t="shared" si="1"/>
        <v>0</v>
      </c>
    </row>
    <row r="83" spans="1:6" ht="54" x14ac:dyDescent="0.3">
      <c r="A83" s="46" t="s">
        <v>134</v>
      </c>
      <c r="B83" s="47" t="s">
        <v>53</v>
      </c>
      <c r="C83" s="24" t="s">
        <v>8</v>
      </c>
      <c r="D83" s="22"/>
      <c r="E83" s="29">
        <v>35.4</v>
      </c>
      <c r="F83" s="22">
        <f t="shared" si="1"/>
        <v>0</v>
      </c>
    </row>
    <row r="84" spans="1:6" ht="67.5" x14ac:dyDescent="0.3">
      <c r="A84" s="46" t="s">
        <v>135</v>
      </c>
      <c r="B84" s="47" t="s">
        <v>98</v>
      </c>
      <c r="C84" s="24" t="s">
        <v>3</v>
      </c>
      <c r="D84" s="22"/>
      <c r="E84" s="29">
        <v>16</v>
      </c>
      <c r="F84" s="22">
        <f t="shared" si="1"/>
        <v>0</v>
      </c>
    </row>
    <row r="85" spans="1:6" x14ac:dyDescent="0.3">
      <c r="A85" s="48"/>
      <c r="B85" s="17"/>
      <c r="C85" s="20"/>
      <c r="D85" s="26" t="s">
        <v>191</v>
      </c>
      <c r="E85" s="21"/>
      <c r="F85" s="28">
        <f>SUM(F73:F84)</f>
        <v>0</v>
      </c>
    </row>
    <row r="86" spans="1:6" x14ac:dyDescent="0.3">
      <c r="A86" s="49" t="s">
        <v>24</v>
      </c>
      <c r="B86" s="52" t="s">
        <v>25</v>
      </c>
      <c r="C86" s="24"/>
      <c r="D86" s="30"/>
      <c r="E86" s="29"/>
      <c r="F86" s="22"/>
    </row>
    <row r="87" spans="1:6" ht="54" x14ac:dyDescent="0.3">
      <c r="A87" s="46" t="s">
        <v>136</v>
      </c>
      <c r="B87" s="17" t="s">
        <v>56</v>
      </c>
      <c r="C87" s="24" t="s">
        <v>5</v>
      </c>
      <c r="D87" s="30"/>
      <c r="E87" s="30">
        <v>40.75</v>
      </c>
      <c r="F87" s="22">
        <f>ROUND(D87*E87,2)</f>
        <v>0</v>
      </c>
    </row>
    <row r="88" spans="1:6" ht="40.5" x14ac:dyDescent="0.3">
      <c r="A88" s="46" t="s">
        <v>137</v>
      </c>
      <c r="B88" s="51" t="s">
        <v>87</v>
      </c>
      <c r="C88" s="24" t="s">
        <v>8</v>
      </c>
      <c r="D88" s="30"/>
      <c r="E88" s="30">
        <v>18.920000000000002</v>
      </c>
      <c r="F88" s="22">
        <f t="shared" ref="F88:F95" si="2">ROUND(D88*E88,2)</f>
        <v>0</v>
      </c>
    </row>
    <row r="89" spans="1:6" ht="40.5" x14ac:dyDescent="0.3">
      <c r="A89" s="46" t="s">
        <v>138</v>
      </c>
      <c r="B89" s="51" t="s">
        <v>86</v>
      </c>
      <c r="C89" s="24" t="s">
        <v>8</v>
      </c>
      <c r="D89" s="30"/>
      <c r="E89" s="30">
        <v>9.0500000000000007</v>
      </c>
      <c r="F89" s="22">
        <f t="shared" si="2"/>
        <v>0</v>
      </c>
    </row>
    <row r="90" spans="1:6" ht="54" x14ac:dyDescent="0.3">
      <c r="A90" s="46" t="s">
        <v>139</v>
      </c>
      <c r="B90" s="51" t="s">
        <v>55</v>
      </c>
      <c r="C90" s="24" t="s">
        <v>8</v>
      </c>
      <c r="D90" s="30"/>
      <c r="E90" s="30">
        <v>14.1</v>
      </c>
      <c r="F90" s="22">
        <f t="shared" si="2"/>
        <v>0</v>
      </c>
    </row>
    <row r="91" spans="1:6" ht="54" x14ac:dyDescent="0.3">
      <c r="A91" s="46" t="s">
        <v>140</v>
      </c>
      <c r="B91" s="51" t="s">
        <v>57</v>
      </c>
      <c r="C91" s="24" t="s">
        <v>8</v>
      </c>
      <c r="D91" s="30"/>
      <c r="E91" s="30">
        <v>3.9</v>
      </c>
      <c r="F91" s="22">
        <f t="shared" si="2"/>
        <v>0</v>
      </c>
    </row>
    <row r="92" spans="1:6" ht="54" x14ac:dyDescent="0.3">
      <c r="A92" s="46" t="s">
        <v>141</v>
      </c>
      <c r="B92" s="51" t="s">
        <v>69</v>
      </c>
      <c r="C92" s="24" t="s">
        <v>5</v>
      </c>
      <c r="D92" s="30"/>
      <c r="E92" s="30">
        <f>45.24+10.23</f>
        <v>55.47</v>
      </c>
      <c r="F92" s="22">
        <f t="shared" si="2"/>
        <v>0</v>
      </c>
    </row>
    <row r="93" spans="1:6" ht="67.5" x14ac:dyDescent="0.3">
      <c r="A93" s="46" t="s">
        <v>142</v>
      </c>
      <c r="B93" s="51" t="s">
        <v>70</v>
      </c>
      <c r="C93" s="24" t="s">
        <v>5</v>
      </c>
      <c r="D93" s="30"/>
      <c r="E93" s="30">
        <v>112.48</v>
      </c>
      <c r="F93" s="22">
        <f t="shared" si="2"/>
        <v>0</v>
      </c>
    </row>
    <row r="94" spans="1:6" ht="67.5" x14ac:dyDescent="0.3">
      <c r="A94" s="46" t="s">
        <v>143</v>
      </c>
      <c r="B94" s="47" t="s">
        <v>71</v>
      </c>
      <c r="C94" s="24" t="s">
        <v>5</v>
      </c>
      <c r="D94" s="30"/>
      <c r="E94" s="29">
        <v>64.90000000000002</v>
      </c>
      <c r="F94" s="22">
        <f>ROUND(D94*E94,2)</f>
        <v>0</v>
      </c>
    </row>
    <row r="95" spans="1:6" ht="67.5" x14ac:dyDescent="0.3">
      <c r="A95" s="46" t="s">
        <v>144</v>
      </c>
      <c r="B95" s="47" t="s">
        <v>72</v>
      </c>
      <c r="C95" s="31" t="s">
        <v>5</v>
      </c>
      <c r="D95" s="30"/>
      <c r="E95" s="30">
        <v>187.58000000000004</v>
      </c>
      <c r="F95" s="22">
        <f t="shared" si="2"/>
        <v>0</v>
      </c>
    </row>
    <row r="96" spans="1:6" x14ac:dyDescent="0.3">
      <c r="A96" s="53"/>
      <c r="B96" s="51"/>
      <c r="C96" s="24"/>
      <c r="D96" s="32" t="s">
        <v>26</v>
      </c>
      <c r="E96" s="32"/>
      <c r="F96" s="28">
        <f>SUM(F87:F95)</f>
        <v>0</v>
      </c>
    </row>
    <row r="97" spans="1:6" x14ac:dyDescent="0.3">
      <c r="A97" s="49" t="s">
        <v>189</v>
      </c>
      <c r="B97" s="52" t="s">
        <v>187</v>
      </c>
      <c r="C97" s="24"/>
      <c r="D97" s="30"/>
      <c r="E97" s="29"/>
      <c r="F97" s="22"/>
    </row>
    <row r="98" spans="1:6" ht="94.5" x14ac:dyDescent="0.3">
      <c r="A98" s="46" t="s">
        <v>145</v>
      </c>
      <c r="B98" s="47" t="s">
        <v>183</v>
      </c>
      <c r="C98" s="24" t="s">
        <v>3</v>
      </c>
      <c r="D98" s="30"/>
      <c r="E98" s="29">
        <v>1</v>
      </c>
      <c r="F98" s="22">
        <f>ROUND(D98*E98,2)</f>
        <v>0</v>
      </c>
    </row>
    <row r="99" spans="1:6" ht="94.5" x14ac:dyDescent="0.3">
      <c r="A99" s="46" t="s">
        <v>146</v>
      </c>
      <c r="B99" s="47" t="s">
        <v>73</v>
      </c>
      <c r="C99" s="24" t="s">
        <v>3</v>
      </c>
      <c r="D99" s="30"/>
      <c r="E99" s="29">
        <v>1</v>
      </c>
      <c r="F99" s="22">
        <f>ROUND(D99*E99,2)</f>
        <v>0</v>
      </c>
    </row>
    <row r="100" spans="1:6" x14ac:dyDescent="0.3">
      <c r="A100" s="53"/>
      <c r="B100" s="47"/>
      <c r="C100" s="24"/>
      <c r="D100" s="32" t="s">
        <v>192</v>
      </c>
      <c r="E100" s="32"/>
      <c r="F100" s="33">
        <f>SUM(F98:F99)</f>
        <v>0</v>
      </c>
    </row>
    <row r="101" spans="1:6" x14ac:dyDescent="0.3">
      <c r="A101" s="49" t="s">
        <v>27</v>
      </c>
      <c r="B101" s="52" t="s">
        <v>188</v>
      </c>
      <c r="C101" s="24"/>
      <c r="D101" s="30"/>
      <c r="E101" s="29"/>
      <c r="F101" s="34"/>
    </row>
    <row r="102" spans="1:6" ht="40.5" x14ac:dyDescent="0.3">
      <c r="A102" s="46" t="s">
        <v>147</v>
      </c>
      <c r="B102" s="17" t="s">
        <v>36</v>
      </c>
      <c r="C102" s="24" t="s">
        <v>9</v>
      </c>
      <c r="D102" s="30"/>
      <c r="E102" s="30">
        <v>2</v>
      </c>
      <c r="F102" s="22">
        <f>ROUND(D102*E102,2)</f>
        <v>0</v>
      </c>
    </row>
    <row r="103" spans="1:6" ht="40.5" x14ac:dyDescent="0.3">
      <c r="A103" s="46" t="s">
        <v>148</v>
      </c>
      <c r="B103" s="17" t="s">
        <v>37</v>
      </c>
      <c r="C103" s="24" t="s">
        <v>9</v>
      </c>
      <c r="D103" s="30"/>
      <c r="E103" s="30">
        <v>3</v>
      </c>
      <c r="F103" s="22">
        <f t="shared" ref="F103:F110" si="3">ROUND(D103*E103,2)</f>
        <v>0</v>
      </c>
    </row>
    <row r="104" spans="1:6" ht="94.5" x14ac:dyDescent="0.3">
      <c r="A104" s="46" t="s">
        <v>149</v>
      </c>
      <c r="B104" s="17" t="s">
        <v>38</v>
      </c>
      <c r="C104" s="24" t="s">
        <v>9</v>
      </c>
      <c r="D104" s="30"/>
      <c r="E104" s="30">
        <v>2</v>
      </c>
      <c r="F104" s="22">
        <f t="shared" si="3"/>
        <v>0</v>
      </c>
    </row>
    <row r="105" spans="1:6" ht="81" x14ac:dyDescent="0.3">
      <c r="A105" s="46" t="s">
        <v>150</v>
      </c>
      <c r="B105" s="47" t="s">
        <v>10</v>
      </c>
      <c r="C105" s="31" t="s">
        <v>28</v>
      </c>
      <c r="D105" s="30"/>
      <c r="E105" s="29">
        <v>1</v>
      </c>
      <c r="F105" s="22">
        <f t="shared" si="3"/>
        <v>0</v>
      </c>
    </row>
    <row r="106" spans="1:6" ht="54" x14ac:dyDescent="0.3">
      <c r="A106" s="46" t="s">
        <v>151</v>
      </c>
      <c r="B106" s="17" t="s">
        <v>74</v>
      </c>
      <c r="C106" s="24" t="s">
        <v>3</v>
      </c>
      <c r="D106" s="30"/>
      <c r="E106" s="30">
        <v>1</v>
      </c>
      <c r="F106" s="22">
        <f t="shared" si="3"/>
        <v>0</v>
      </c>
    </row>
    <row r="107" spans="1:6" ht="27" x14ac:dyDescent="0.3">
      <c r="A107" s="46" t="s">
        <v>152</v>
      </c>
      <c r="B107" s="17" t="s">
        <v>39</v>
      </c>
      <c r="C107" s="24" t="s">
        <v>3</v>
      </c>
      <c r="D107" s="30"/>
      <c r="E107" s="30">
        <v>2</v>
      </c>
      <c r="F107" s="22">
        <f t="shared" si="3"/>
        <v>0</v>
      </c>
    </row>
    <row r="108" spans="1:6" ht="40.5" x14ac:dyDescent="0.3">
      <c r="A108" s="46" t="s">
        <v>153</v>
      </c>
      <c r="B108" s="47" t="s">
        <v>29</v>
      </c>
      <c r="C108" s="24" t="s">
        <v>8</v>
      </c>
      <c r="D108" s="30"/>
      <c r="E108" s="30">
        <v>4</v>
      </c>
      <c r="F108" s="22">
        <f t="shared" si="3"/>
        <v>0</v>
      </c>
    </row>
    <row r="109" spans="1:6" ht="40.5" x14ac:dyDescent="0.3">
      <c r="A109" s="46" t="s">
        <v>154</v>
      </c>
      <c r="B109" s="47" t="s">
        <v>196</v>
      </c>
      <c r="C109" s="24" t="s">
        <v>3</v>
      </c>
      <c r="D109" s="30"/>
      <c r="E109" s="30">
        <v>5</v>
      </c>
      <c r="F109" s="22">
        <f t="shared" si="3"/>
        <v>0</v>
      </c>
    </row>
    <row r="110" spans="1:6" s="4" customFormat="1" ht="54" x14ac:dyDescent="0.3">
      <c r="A110" s="46" t="s">
        <v>155</v>
      </c>
      <c r="B110" s="47" t="s">
        <v>30</v>
      </c>
      <c r="C110" s="24" t="s">
        <v>3</v>
      </c>
      <c r="D110" s="30"/>
      <c r="E110" s="30">
        <v>1</v>
      </c>
      <c r="F110" s="22">
        <f t="shared" si="3"/>
        <v>0</v>
      </c>
    </row>
    <row r="111" spans="1:6" s="4" customFormat="1" x14ac:dyDescent="0.3">
      <c r="A111" s="53"/>
      <c r="B111" s="47"/>
      <c r="C111" s="24"/>
      <c r="D111" s="32" t="s">
        <v>193</v>
      </c>
      <c r="E111" s="32"/>
      <c r="F111" s="33">
        <f>SUM(F102:F110)</f>
        <v>0</v>
      </c>
    </row>
    <row r="112" spans="1:6" s="4" customFormat="1" x14ac:dyDescent="0.3">
      <c r="A112" s="49" t="s">
        <v>100</v>
      </c>
      <c r="B112" s="52" t="s">
        <v>35</v>
      </c>
      <c r="C112" s="24"/>
      <c r="D112" s="30"/>
      <c r="E112" s="30"/>
      <c r="F112" s="22"/>
    </row>
    <row r="113" spans="1:6" ht="27" x14ac:dyDescent="0.3">
      <c r="A113" s="46" t="s">
        <v>156</v>
      </c>
      <c r="B113" s="47" t="s">
        <v>34</v>
      </c>
      <c r="C113" s="24" t="s">
        <v>6</v>
      </c>
      <c r="D113" s="21"/>
      <c r="E113" s="30">
        <v>2.82</v>
      </c>
      <c r="F113" s="22">
        <f>ROUND(D113*E113,2)</f>
        <v>0</v>
      </c>
    </row>
    <row r="114" spans="1:6" ht="40.5" x14ac:dyDescent="0.3">
      <c r="A114" s="46" t="s">
        <v>157</v>
      </c>
      <c r="B114" s="47" t="s">
        <v>59</v>
      </c>
      <c r="C114" s="24" t="s">
        <v>6</v>
      </c>
      <c r="D114" s="30"/>
      <c r="E114" s="30">
        <v>1.0199999999999998</v>
      </c>
      <c r="F114" s="22">
        <f t="shared" ref="F114:F119" si="4">ROUND(D114*E114,2)</f>
        <v>0</v>
      </c>
    </row>
    <row r="115" spans="1:6" ht="27" x14ac:dyDescent="0.3">
      <c r="A115" s="46" t="s">
        <v>158</v>
      </c>
      <c r="B115" s="47" t="s">
        <v>33</v>
      </c>
      <c r="C115" s="24" t="s">
        <v>5</v>
      </c>
      <c r="D115" s="30"/>
      <c r="E115" s="30">
        <v>2.1800000000000002</v>
      </c>
      <c r="F115" s="22">
        <f t="shared" si="4"/>
        <v>0</v>
      </c>
    </row>
    <row r="116" spans="1:6" ht="27" x14ac:dyDescent="0.3">
      <c r="A116" s="46" t="s">
        <v>159</v>
      </c>
      <c r="B116" s="47" t="s">
        <v>32</v>
      </c>
      <c r="C116" s="24" t="s">
        <v>5</v>
      </c>
      <c r="D116" s="21"/>
      <c r="E116" s="30">
        <v>1.91</v>
      </c>
      <c r="F116" s="22">
        <f t="shared" si="4"/>
        <v>0</v>
      </c>
    </row>
    <row r="117" spans="1:6" ht="40.5" x14ac:dyDescent="0.3">
      <c r="A117" s="46" t="s">
        <v>160</v>
      </c>
      <c r="B117" s="51" t="s">
        <v>58</v>
      </c>
      <c r="C117" s="24" t="s">
        <v>8</v>
      </c>
      <c r="D117" s="30"/>
      <c r="E117" s="30">
        <v>22.3</v>
      </c>
      <c r="F117" s="22">
        <f t="shared" si="4"/>
        <v>0</v>
      </c>
    </row>
    <row r="118" spans="1:6" ht="40.5" x14ac:dyDescent="0.3">
      <c r="A118" s="46" t="s">
        <v>161</v>
      </c>
      <c r="B118" s="47" t="s">
        <v>75</v>
      </c>
      <c r="C118" s="24" t="s">
        <v>8</v>
      </c>
      <c r="D118" s="30"/>
      <c r="E118" s="30">
        <v>8.6999999999999993</v>
      </c>
      <c r="F118" s="22">
        <f t="shared" si="4"/>
        <v>0</v>
      </c>
    </row>
    <row r="119" spans="1:6" ht="40.5" x14ac:dyDescent="0.3">
      <c r="A119" s="46" t="s">
        <v>162</v>
      </c>
      <c r="B119" s="47" t="s">
        <v>60</v>
      </c>
      <c r="C119" s="24" t="s">
        <v>5</v>
      </c>
      <c r="D119" s="30"/>
      <c r="E119" s="30">
        <v>6.7</v>
      </c>
      <c r="F119" s="22">
        <f t="shared" si="4"/>
        <v>0</v>
      </c>
    </row>
    <row r="120" spans="1:6" x14ac:dyDescent="0.3">
      <c r="A120" s="35"/>
      <c r="B120" s="36"/>
      <c r="C120" s="24"/>
      <c r="D120" s="32" t="s">
        <v>194</v>
      </c>
      <c r="E120" s="32"/>
      <c r="F120" s="33">
        <f>SUM(F113:F119)</f>
        <v>0</v>
      </c>
    </row>
    <row r="121" spans="1:6" x14ac:dyDescent="0.3">
      <c r="A121" s="35"/>
      <c r="B121" s="37"/>
      <c r="C121" s="24"/>
      <c r="D121" s="32" t="s">
        <v>198</v>
      </c>
      <c r="E121" s="32"/>
      <c r="F121" s="33">
        <f>F71+F85+F96+F100+F111+F120</f>
        <v>0</v>
      </c>
    </row>
    <row r="122" spans="1:6" x14ac:dyDescent="0.3">
      <c r="A122" s="49"/>
      <c r="B122" s="54" t="s">
        <v>195</v>
      </c>
      <c r="C122" s="39"/>
      <c r="D122" s="32"/>
      <c r="E122" s="32"/>
      <c r="F122" s="33"/>
    </row>
    <row r="123" spans="1:6" x14ac:dyDescent="0.3">
      <c r="A123" s="49" t="s">
        <v>101</v>
      </c>
      <c r="B123" s="54" t="s">
        <v>184</v>
      </c>
      <c r="C123" s="39"/>
      <c r="D123" s="32"/>
      <c r="E123" s="32"/>
      <c r="F123" s="33"/>
    </row>
    <row r="124" spans="1:6" ht="67.5" x14ac:dyDescent="0.3">
      <c r="A124" s="46" t="s">
        <v>163</v>
      </c>
      <c r="B124" s="51" t="s">
        <v>88</v>
      </c>
      <c r="C124" s="24" t="s">
        <v>8</v>
      </c>
      <c r="D124" s="30"/>
      <c r="E124" s="30">
        <v>362</v>
      </c>
      <c r="F124" s="22">
        <f>ROUND(D124*E124,2)</f>
        <v>0</v>
      </c>
    </row>
    <row r="125" spans="1:6" ht="54" x14ac:dyDescent="0.3">
      <c r="A125" s="46" t="s">
        <v>164</v>
      </c>
      <c r="B125" s="51" t="s">
        <v>77</v>
      </c>
      <c r="C125" s="24" t="s">
        <v>78</v>
      </c>
      <c r="D125" s="30"/>
      <c r="E125" s="30">
        <v>5</v>
      </c>
      <c r="F125" s="22">
        <f t="shared" ref="F125:F133" si="5">ROUND(D125*E125,2)</f>
        <v>0</v>
      </c>
    </row>
    <row r="126" spans="1:6" ht="54" x14ac:dyDescent="0.3">
      <c r="A126" s="46" t="s">
        <v>165</v>
      </c>
      <c r="B126" s="51" t="s">
        <v>79</v>
      </c>
      <c r="C126" s="24" t="s">
        <v>78</v>
      </c>
      <c r="D126" s="30"/>
      <c r="E126" s="30">
        <v>1</v>
      </c>
      <c r="F126" s="22">
        <f t="shared" si="5"/>
        <v>0</v>
      </c>
    </row>
    <row r="127" spans="1:6" ht="27" x14ac:dyDescent="0.3">
      <c r="A127" s="46" t="s">
        <v>166</v>
      </c>
      <c r="B127" s="51" t="s">
        <v>80</v>
      </c>
      <c r="C127" s="24" t="s">
        <v>8</v>
      </c>
      <c r="D127" s="30"/>
      <c r="E127" s="30">
        <v>1194</v>
      </c>
      <c r="F127" s="22">
        <f t="shared" si="5"/>
        <v>0</v>
      </c>
    </row>
    <row r="128" spans="1:6" ht="27" x14ac:dyDescent="0.3">
      <c r="A128" s="46" t="s">
        <v>167</v>
      </c>
      <c r="B128" s="51" t="s">
        <v>83</v>
      </c>
      <c r="C128" s="24" t="s">
        <v>8</v>
      </c>
      <c r="D128" s="30"/>
      <c r="E128" s="30">
        <v>398</v>
      </c>
      <c r="F128" s="22">
        <f t="shared" si="5"/>
        <v>0</v>
      </c>
    </row>
    <row r="129" spans="1:6" ht="40.5" x14ac:dyDescent="0.3">
      <c r="A129" s="46" t="s">
        <v>168</v>
      </c>
      <c r="B129" s="51" t="s">
        <v>89</v>
      </c>
      <c r="C129" s="24" t="s">
        <v>78</v>
      </c>
      <c r="D129" s="30"/>
      <c r="E129" s="30">
        <v>3</v>
      </c>
      <c r="F129" s="22">
        <f t="shared" si="5"/>
        <v>0</v>
      </c>
    </row>
    <row r="130" spans="1:6" ht="40.5" x14ac:dyDescent="0.3">
      <c r="A130" s="46" t="s">
        <v>169</v>
      </c>
      <c r="B130" s="51" t="s">
        <v>90</v>
      </c>
      <c r="C130" s="24" t="s">
        <v>78</v>
      </c>
      <c r="D130" s="30"/>
      <c r="E130" s="30">
        <v>3</v>
      </c>
      <c r="F130" s="22">
        <f t="shared" si="5"/>
        <v>0</v>
      </c>
    </row>
    <row r="131" spans="1:6" ht="54" x14ac:dyDescent="0.3">
      <c r="A131" s="46" t="s">
        <v>170</v>
      </c>
      <c r="B131" s="51" t="s">
        <v>212</v>
      </c>
      <c r="C131" s="24" t="s">
        <v>78</v>
      </c>
      <c r="D131" s="30"/>
      <c r="E131" s="30">
        <v>1</v>
      </c>
      <c r="F131" s="22">
        <f t="shared" si="5"/>
        <v>0</v>
      </c>
    </row>
    <row r="132" spans="1:6" ht="40.5" x14ac:dyDescent="0.3">
      <c r="A132" s="46" t="s">
        <v>171</v>
      </c>
      <c r="B132" s="51" t="s">
        <v>91</v>
      </c>
      <c r="C132" s="24" t="s">
        <v>78</v>
      </c>
      <c r="D132" s="30"/>
      <c r="E132" s="30">
        <v>3</v>
      </c>
      <c r="F132" s="22">
        <f t="shared" si="5"/>
        <v>0</v>
      </c>
    </row>
    <row r="133" spans="1:6" ht="40.5" x14ac:dyDescent="0.3">
      <c r="A133" s="46" t="s">
        <v>172</v>
      </c>
      <c r="B133" s="51" t="s">
        <v>92</v>
      </c>
      <c r="C133" s="24" t="s">
        <v>78</v>
      </c>
      <c r="D133" s="30"/>
      <c r="E133" s="30">
        <v>6</v>
      </c>
      <c r="F133" s="22">
        <f t="shared" si="5"/>
        <v>0</v>
      </c>
    </row>
    <row r="134" spans="1:6" x14ac:dyDescent="0.3">
      <c r="A134" s="49"/>
      <c r="B134" s="54"/>
      <c r="C134" s="24"/>
      <c r="D134" s="30"/>
      <c r="E134" s="56" t="s">
        <v>185</v>
      </c>
      <c r="F134" s="28">
        <f>SUM(F124:F133)</f>
        <v>0</v>
      </c>
    </row>
    <row r="135" spans="1:6" x14ac:dyDescent="0.3">
      <c r="A135" s="49" t="s">
        <v>102</v>
      </c>
      <c r="B135" s="54" t="s">
        <v>103</v>
      </c>
      <c r="C135" s="24"/>
      <c r="D135" s="30"/>
      <c r="E135" s="30"/>
      <c r="F135" s="28"/>
    </row>
    <row r="136" spans="1:6" ht="54" x14ac:dyDescent="0.3">
      <c r="A136" s="46" t="s">
        <v>173</v>
      </c>
      <c r="B136" s="51" t="s">
        <v>97</v>
      </c>
      <c r="C136" s="24" t="s">
        <v>8</v>
      </c>
      <c r="D136" s="30"/>
      <c r="E136" s="30">
        <f>285+97.8</f>
        <v>382.8</v>
      </c>
      <c r="F136" s="22">
        <f>ROUND(D136*E136,2)</f>
        <v>0</v>
      </c>
    </row>
    <row r="137" spans="1:6" ht="40.5" x14ac:dyDescent="0.3">
      <c r="A137" s="46" t="s">
        <v>174</v>
      </c>
      <c r="B137" s="51" t="s">
        <v>99</v>
      </c>
      <c r="C137" s="24" t="s">
        <v>8</v>
      </c>
      <c r="D137" s="30"/>
      <c r="E137" s="30">
        <f>1531.2/4</f>
        <v>382.8</v>
      </c>
      <c r="F137" s="22">
        <f>ROUND(D137*E137,2)</f>
        <v>0</v>
      </c>
    </row>
    <row r="138" spans="1:6" x14ac:dyDescent="0.3">
      <c r="A138" s="49"/>
      <c r="B138" s="54"/>
      <c r="C138" s="24"/>
      <c r="D138" s="30"/>
      <c r="E138" s="56" t="s">
        <v>104</v>
      </c>
      <c r="F138" s="28">
        <f>SUM(F136:F137)</f>
        <v>0</v>
      </c>
    </row>
    <row r="139" spans="1:6" x14ac:dyDescent="0.3">
      <c r="A139" s="49"/>
      <c r="B139" s="54"/>
      <c r="C139" s="24"/>
      <c r="D139" s="30"/>
      <c r="E139" s="30"/>
      <c r="F139" s="28"/>
    </row>
    <row r="140" spans="1:6" x14ac:dyDescent="0.3">
      <c r="A140" s="49" t="s">
        <v>105</v>
      </c>
      <c r="B140" s="54" t="s">
        <v>106</v>
      </c>
      <c r="C140" s="24"/>
      <c r="D140" s="30"/>
      <c r="E140" s="30"/>
      <c r="F140" s="22"/>
    </row>
    <row r="141" spans="1:6" ht="135" x14ac:dyDescent="0.3">
      <c r="A141" s="46" t="s">
        <v>175</v>
      </c>
      <c r="B141" s="51" t="s">
        <v>213</v>
      </c>
      <c r="C141" s="24" t="s">
        <v>3</v>
      </c>
      <c r="D141" s="30"/>
      <c r="E141" s="30">
        <v>1</v>
      </c>
      <c r="F141" s="22">
        <f>ROUND(D141*E141,2)</f>
        <v>0</v>
      </c>
    </row>
    <row r="142" spans="1:6" ht="40.5" x14ac:dyDescent="0.3">
      <c r="A142" s="46" t="s">
        <v>176</v>
      </c>
      <c r="B142" s="51" t="s">
        <v>81</v>
      </c>
      <c r="C142" s="24" t="s">
        <v>8</v>
      </c>
      <c r="D142" s="30"/>
      <c r="E142" s="30">
        <v>3</v>
      </c>
      <c r="F142" s="22">
        <f t="shared" ref="F142:F148" si="6">ROUND(D142*E142,2)</f>
        <v>0</v>
      </c>
    </row>
    <row r="143" spans="1:6" ht="54" x14ac:dyDescent="0.3">
      <c r="A143" s="46" t="s">
        <v>177</v>
      </c>
      <c r="B143" s="51" t="s">
        <v>93</v>
      </c>
      <c r="C143" s="24" t="s">
        <v>40</v>
      </c>
      <c r="D143" s="30"/>
      <c r="E143" s="30">
        <v>1</v>
      </c>
      <c r="F143" s="22">
        <f t="shared" si="6"/>
        <v>0</v>
      </c>
    </row>
    <row r="144" spans="1:6" ht="81" x14ac:dyDescent="0.3">
      <c r="A144" s="46" t="s">
        <v>178</v>
      </c>
      <c r="B144" s="51" t="s">
        <v>186</v>
      </c>
      <c r="C144" s="24" t="s">
        <v>40</v>
      </c>
      <c r="D144" s="30"/>
      <c r="E144" s="30">
        <v>1</v>
      </c>
      <c r="F144" s="22">
        <f t="shared" si="6"/>
        <v>0</v>
      </c>
    </row>
    <row r="145" spans="1:6" ht="67.5" x14ac:dyDescent="0.3">
      <c r="A145" s="46" t="s">
        <v>179</v>
      </c>
      <c r="B145" s="51" t="s">
        <v>94</v>
      </c>
      <c r="C145" s="24" t="s">
        <v>82</v>
      </c>
      <c r="D145" s="30"/>
      <c r="E145" s="30">
        <v>1</v>
      </c>
      <c r="F145" s="22">
        <f t="shared" si="6"/>
        <v>0</v>
      </c>
    </row>
    <row r="146" spans="1:6" ht="67.5" x14ac:dyDescent="0.3">
      <c r="A146" s="46" t="s">
        <v>180</v>
      </c>
      <c r="B146" s="51" t="s">
        <v>95</v>
      </c>
      <c r="C146" s="24" t="s">
        <v>3</v>
      </c>
      <c r="D146" s="30"/>
      <c r="E146" s="30">
        <v>1</v>
      </c>
      <c r="F146" s="22">
        <f t="shared" si="6"/>
        <v>0</v>
      </c>
    </row>
    <row r="147" spans="1:6" ht="54" x14ac:dyDescent="0.3">
      <c r="A147" s="46" t="s">
        <v>181</v>
      </c>
      <c r="B147" s="51" t="s">
        <v>84</v>
      </c>
      <c r="C147" s="24" t="s">
        <v>3</v>
      </c>
      <c r="D147" s="30"/>
      <c r="E147" s="30">
        <v>2</v>
      </c>
      <c r="F147" s="22">
        <f t="shared" si="6"/>
        <v>0</v>
      </c>
    </row>
    <row r="148" spans="1:6" ht="40.5" x14ac:dyDescent="0.3">
      <c r="A148" s="46" t="s">
        <v>182</v>
      </c>
      <c r="B148" s="51" t="s">
        <v>96</v>
      </c>
      <c r="C148" s="24" t="s">
        <v>3</v>
      </c>
      <c r="D148" s="30"/>
      <c r="E148" s="30">
        <v>1</v>
      </c>
      <c r="F148" s="22">
        <f t="shared" si="6"/>
        <v>0</v>
      </c>
    </row>
    <row r="149" spans="1:6" x14ac:dyDescent="0.3">
      <c r="A149" s="49"/>
      <c r="B149" s="54"/>
      <c r="C149" s="24"/>
      <c r="D149" s="31"/>
      <c r="E149" s="56" t="s">
        <v>107</v>
      </c>
      <c r="F149" s="40">
        <f>SUM(F141:F148)</f>
        <v>0</v>
      </c>
    </row>
    <row r="150" spans="1:6" x14ac:dyDescent="0.3">
      <c r="A150" s="35"/>
      <c r="B150" s="37"/>
      <c r="C150" s="24"/>
      <c r="D150" s="31"/>
      <c r="E150" s="41" t="s">
        <v>199</v>
      </c>
      <c r="F150" s="42">
        <f>+F149+F138+F134</f>
        <v>0</v>
      </c>
    </row>
    <row r="151" spans="1:6" x14ac:dyDescent="0.3">
      <c r="A151" s="35"/>
      <c r="B151" s="37"/>
      <c r="C151" s="24"/>
      <c r="D151" s="31"/>
      <c r="E151" s="41" t="s">
        <v>200</v>
      </c>
      <c r="F151" s="42">
        <f>+F121+F150</f>
        <v>0</v>
      </c>
    </row>
    <row r="152" spans="1:6" x14ac:dyDescent="0.3">
      <c r="A152" s="38"/>
      <c r="B152" s="37"/>
      <c r="C152" s="39"/>
      <c r="D152" s="31"/>
      <c r="E152" s="41" t="s">
        <v>31</v>
      </c>
      <c r="F152" s="42">
        <f>ROUND((F151*16%),2)</f>
        <v>0</v>
      </c>
    </row>
    <row r="153" spans="1:6" x14ac:dyDescent="0.3">
      <c r="A153" s="38"/>
      <c r="B153" s="37"/>
      <c r="C153" s="39"/>
      <c r="D153" s="31"/>
      <c r="E153" s="41" t="s">
        <v>201</v>
      </c>
      <c r="F153" s="42">
        <f>F151+F152</f>
        <v>0</v>
      </c>
    </row>
    <row r="154" spans="1:6" x14ac:dyDescent="0.3">
      <c r="A154" s="53"/>
      <c r="B154" s="51"/>
      <c r="C154" s="24"/>
      <c r="D154" s="31"/>
      <c r="E154" s="41"/>
      <c r="F154" s="40"/>
    </row>
    <row r="155" spans="1:6" x14ac:dyDescent="0.3">
      <c r="A155" s="53"/>
      <c r="B155" s="51"/>
      <c r="C155" s="24"/>
      <c r="D155" s="31"/>
      <c r="E155" s="24"/>
      <c r="F155" s="22"/>
    </row>
    <row r="156" spans="1:6" x14ac:dyDescent="0.3">
      <c r="A156" s="43"/>
      <c r="B156" s="43"/>
      <c r="C156" s="43"/>
      <c r="D156" s="44"/>
      <c r="E156" s="44"/>
      <c r="F156" s="55"/>
    </row>
  </sheetData>
  <mergeCells count="5">
    <mergeCell ref="A50:F50"/>
    <mergeCell ref="A2:F2"/>
    <mergeCell ref="B6:F13"/>
    <mergeCell ref="B4:F4"/>
    <mergeCell ref="A45:F45"/>
  </mergeCells>
  <printOptions horizontalCentered="1" verticalCentered="1" gridLines="1"/>
  <pageMargins left="7.874015748031496E-2" right="0.39370078740157483" top="0.19685039370078741" bottom="0.19685039370078741" header="0.31496062992125984" footer="0.31496062992125984"/>
  <pageSetup scale="95" orientation="landscape" r:id="rId1"/>
  <headerFooter alignWithMargins="0">
    <oddFooter>&amp;R&amp;"Century Gothic,Normal"&amp;7
&amp;8hoja &amp;P de &amp;N</oddFooter>
  </headerFooter>
  <drawing r:id="rId2"/>
  <legacyDrawing r:id="rId3"/>
  <oleObjects>
    <mc:AlternateContent xmlns:mc="http://schemas.openxmlformats.org/markup-compatibility/2006">
      <mc:Choice Requires="x14">
        <oleObject progId="CorelDRAW.Graphic.12" shapeId="35841" r:id="rId4">
          <objectPr defaultSize="0" autoPict="0" r:id="rId5">
            <anchor moveWithCells="1">
              <from>
                <xdr:col>0</xdr:col>
                <xdr:colOff>47625</xdr:colOff>
                <xdr:row>44</xdr:row>
                <xdr:rowOff>47625</xdr:rowOff>
              </from>
              <to>
                <xdr:col>0</xdr:col>
                <xdr:colOff>752475</xdr:colOff>
                <xdr:row>48</xdr:row>
                <xdr:rowOff>0</xdr:rowOff>
              </to>
            </anchor>
          </objectPr>
        </oleObject>
      </mc:Choice>
      <mc:Fallback>
        <oleObject progId="CorelDRAW.Graphic.12" shapeId="358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 PLANTA LICITACION</vt:lpstr>
      <vt:lpstr>'PRESUP PLANTA LICITACION'!Área_de_impresión</vt:lpstr>
      <vt:lpstr>'PRESUP PLANTA LICITACION'!Títulos_a_imprimir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Jorge Menes</dc:creator>
  <cp:lastModifiedBy>Raquel</cp:lastModifiedBy>
  <cp:lastPrinted>2019-07-11T02:17:33Z</cp:lastPrinted>
  <dcterms:created xsi:type="dcterms:W3CDTF">2006-08-08T15:12:16Z</dcterms:created>
  <dcterms:modified xsi:type="dcterms:W3CDTF">2019-07-18T18:55:46Z</dcterms:modified>
</cp:coreProperties>
</file>